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Transfer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'Summary'!$A$4:$B$12</definedName>
    <definedName name="_xlnm._FilterDatabase" localSheetId="1" hidden="1">'Transfers'!$A$4:$R$124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mm/dd/yyyy"/>
    <numFmt numFmtId="165" formatCode="$#,##0.00"/>
    <numFmt numFmtId="166" formatCode="0.0 &quot;days&quot;"/>
    <numFmt numFmtId="167" formatCode="0 &quot;sq ft&quot;"/>
    <numFmt numFmtId="168" formatCode="0 &quot;days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526777"/>
      <sz val="9"/>
    </font>
    <font>
      <name val="Calibri"/>
      <b val="1"/>
      <color rgb="0016324F"/>
      <sz val="10"/>
    </font>
    <font>
      <name val="Calibri"/>
      <b val="1"/>
      <color rgb="00FFFFFF"/>
      <sz val="10"/>
    </font>
    <font>
      <name val="Calibri"/>
      <color rgb="0016324F"/>
      <sz val="10"/>
    </font>
    <font>
      <name val="Calibri"/>
      <b val="1"/>
      <color rgb="0016324F"/>
      <sz val="14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EAF4F5"/>
      </patternFill>
    </fill>
    <fill>
      <patternFill patternType="solid">
        <fgColor rgb="00147D89"/>
      </patternFill>
    </fill>
    <fill>
      <patternFill patternType="solid">
        <fgColor rgb="00FFFFFF"/>
      </patternFill>
    </fill>
    <fill>
      <patternFill patternType="solid">
        <fgColor rgb="00FFF4DD"/>
      </patternFill>
    </fill>
  </fills>
  <borders count="2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167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168" fontId="5" fillId="3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 wrapText="1"/>
    </xf>
    <xf numFmtId="168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left" vertical="center" wrapText="1"/>
    </xf>
    <xf numFmtId="168" fontId="5" fillId="6" borderId="1" applyAlignment="1" pivotButton="0" quotePrefix="0" xfId="0">
      <alignment horizontal="left" vertical="center" wrapText="1"/>
    </xf>
    <xf numFmtId="167" fontId="5" fillId="6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167" fontId="5" fillId="6" borderId="1" applyAlignment="1" pivotButton="0" quotePrefix="0" xfId="0">
      <alignment horizontal="center" vertical="center"/>
    </xf>
    <xf numFmtId="167" fontId="5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5"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16324F"/>
        <sz val="10"/>
      </font>
      <fill>
        <patternFill patternType="solid">
          <fgColor rgb="00F0A91D"/>
        </patternFill>
      </fill>
    </dxf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  <dxf>
      <font>
        <name val="Calibri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16324F"/>
        <sz val="10"/>
      </font>
      <fill>
        <patternFill patternType="solid">
          <fgColor rgb="00FFF0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Transfers by Status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47D89"/>
              </a:solidFill>
              <a:prstDash val="solid"/>
            </a:ln>
          </spPr>
          <cat>
            <numRef>
              <f>'Summary'!$D$5:$D$9</f>
            </numRef>
          </cat>
          <val>
            <numRef>
              <f>'Summary'!$E$5:$E$9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Transfers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1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N12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3" customWidth="1" min="3" max="3"/>
    <col width="20" customWidth="1" min="4" max="4"/>
    <col width="12" customWidth="1" min="5" max="5"/>
    <col width="3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8" customHeight="1">
      <c r="A1" s="1" t="inlineStr">
        <is>
          <t>Self Storage Unit Transfer Tracker</t>
        </is>
      </c>
    </row>
    <row r="2" ht="22" customHeight="1">
      <c r="A2" s="3" t="inlineStr">
        <is>
          <t>Calculated indicators from the fictional transfer records entered on the Transfers sheet.</t>
        </is>
      </c>
    </row>
    <row r="3">
      <c r="A3" s="4" t="inlineStr">
        <is>
          <t>Workbook as of</t>
        </is>
      </c>
      <c r="B3" s="5">
        <f>TODAY()</f>
        <v/>
      </c>
    </row>
    <row r="4">
      <c r="A4" s="6" t="inlineStr">
        <is>
          <t>Indicator</t>
        </is>
      </c>
      <c r="B4" s="6" t="inlineStr">
        <is>
          <t>Calculated Value</t>
        </is>
      </c>
      <c r="D4" s="6" t="inlineStr">
        <is>
          <t>Transfer Status</t>
        </is>
      </c>
      <c r="E4" s="6" t="inlineStr">
        <is>
          <t>Count</t>
        </is>
      </c>
    </row>
    <row r="5" ht="27" customHeight="1">
      <c r="A5" s="7" t="inlineStr">
        <is>
          <t>Total transfers</t>
        </is>
      </c>
      <c r="B5" s="8">
        <f>COUNTA(Transfers!$A$5:$A$124)</f>
        <v/>
      </c>
      <c r="D5" s="7" t="inlineStr">
        <is>
          <t>Planned</t>
        </is>
      </c>
      <c r="E5" s="9">
        <f>COUNTIF(Transfers!$O$5:$O$124,D5)</f>
        <v/>
      </c>
    </row>
    <row r="6" ht="27" customHeight="1">
      <c r="A6" s="10" t="inlineStr">
        <is>
          <t>Active transfers</t>
        </is>
      </c>
      <c r="B6" s="11">
        <f>COUNTIF(Transfers!$O$5:$O$124,"Planned")+COUNTIF(Transfers!$O$5:$O$124,"In Progress")+COUNTIF(Transfers!$O$5:$O$124,"On Hold")</f>
        <v/>
      </c>
      <c r="D6" s="10" t="inlineStr">
        <is>
          <t>In Progress</t>
        </is>
      </c>
      <c r="E6" s="12">
        <f>COUNTIF(Transfers!$O$5:$O$124,D6)</f>
        <v/>
      </c>
    </row>
    <row r="7" ht="27" customHeight="1">
      <c r="A7" s="7" t="inlineStr">
        <is>
          <t>Complete transfers</t>
        </is>
      </c>
      <c r="B7" s="8">
        <f>COUNTIF(Transfers!$O$5:$O$124,"Complete")</f>
        <v/>
      </c>
      <c r="D7" s="7" t="inlineStr">
        <is>
          <t>On Hold</t>
        </is>
      </c>
      <c r="E7" s="9">
        <f>COUNTIF(Transfers!$O$5:$O$124,D7)</f>
        <v/>
      </c>
    </row>
    <row r="8" ht="27" customHeight="1">
      <c r="A8" s="10" t="inlineStr">
        <is>
          <t>Overdue old-unit releases</t>
        </is>
      </c>
      <c r="B8" s="11">
        <f>COUNTIFS(Transfers!$A$5:$A$124,"&lt;&gt;",Transfers!$I$5:$I$124,"&lt;&gt;",Transfers!$I$5:$I$124,"&lt;"&amp;TODAY(),Transfers!$J$5:$J$124,"",Transfers!$O$5:$O$124,"&lt;&gt;Complete",Transfers!$O$5:$O$124,"&lt;&gt;Canceled")</f>
        <v/>
      </c>
      <c r="D8" s="10" t="inlineStr">
        <is>
          <t>Complete</t>
        </is>
      </c>
      <c r="E8" s="12">
        <f>COUNTIF(Transfers!$O$5:$O$124,D8)</f>
        <v/>
      </c>
    </row>
    <row r="9" ht="27" customHeight="1">
      <c r="A9" s="7" t="inlineStr">
        <is>
          <t>Old-unit releases due in 7 days</t>
        </is>
      </c>
      <c r="B9" s="8">
        <f>COUNTIFS(Transfers!$A$5:$A$124,"&lt;&gt;",Transfers!$I$5:$I$124,"&gt;="&amp;TODAY(),Transfers!$I$5:$I$124,"&lt;="&amp;TODAY()+7,Transfers!$J$5:$J$124,"",Transfers!$O$5:$O$124,"&lt;&gt;Complete",Transfers!$O$5:$O$124,"&lt;&gt;Canceled")</f>
        <v/>
      </c>
      <c r="D9" s="7" t="inlineStr">
        <is>
          <t>Canceled</t>
        </is>
      </c>
      <c r="E9" s="9">
        <f>COUNTIF(Transfers!$O$5:$O$124,D9)</f>
        <v/>
      </c>
    </row>
    <row r="10" ht="27" customHeight="1">
      <c r="A10" s="10" t="inlineStr">
        <is>
          <t>Proposed charge amount</t>
        </is>
      </c>
      <c r="B10" s="13">
        <f>IFERROR(SUMIFS(Transfers!$L$5:$L$124,Transfers!$M$5:$M$124,"Proposed",Transfers!$A$5:$A$124,"&lt;&gt;"),0)</f>
        <v/>
      </c>
    </row>
    <row r="11" ht="27" customHeight="1">
      <c r="A11" s="7" t="inlineStr">
        <is>
          <t>Access closeout reviews</t>
        </is>
      </c>
      <c r="B11" s="8">
        <f>COUNTIFS(Transfers!$A$5:$A$124,"&lt;&gt;",Transfers!$O$5:$O$124,"Complete",Transfers!$N$5:$N$124,"&lt;&gt;Closed Out")</f>
        <v/>
      </c>
    </row>
    <row r="12" ht="27" customHeight="1">
      <c r="A12" s="10" t="inlineStr">
        <is>
          <t>Average overlap</t>
        </is>
      </c>
      <c r="B12" s="14">
        <f>IFERROR(AVERAGE(Transfers!$K$5:$K$124),"")</f>
        <v/>
      </c>
    </row>
  </sheetData>
  <autoFilter ref="A4:B12"/>
  <mergeCells count="1">
    <mergeCell ref="A1:N1"/>
  </mergeCells>
  <conditionalFormatting sqref="B8">
    <cfRule type="expression" priority="1" dxfId="0">
      <formula>B8&gt;0</formula>
    </cfRule>
  </conditionalFormatting>
  <conditionalFormatting sqref="B11">
    <cfRule type="expression" priority="2" dxfId="1">
      <formula>B11&gt;0</formula>
    </cfRule>
  </conditionalFormatting>
  <conditionalFormatting sqref="B7">
    <cfRule type="expression" priority="3" dxfId="2">
      <formula>B7&gt;0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7D89"/>
    <outlinePr summaryBelow="1" summaryRight="1"/>
    <pageSetUpPr fitToPage="1"/>
  </sheetPr>
  <dimension ref="A1:R12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39" customWidth="1" min="2" max="2"/>
    <col width="25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9" customWidth="1" min="9" max="9"/>
    <col width="19" customWidth="1" min="10" max="10"/>
    <col width="19" customWidth="1" min="11" max="11"/>
    <col width="16" customWidth="1" min="12" max="12"/>
    <col width="17" customWidth="1" min="13" max="13"/>
    <col width="20" customWidth="1" min="14" max="14"/>
    <col width="17" customWidth="1" min="15" max="15"/>
    <col width="27" customWidth="1" min="16" max="16"/>
    <col width="46" customWidth="1" min="17" max="17"/>
    <col width="34" customWidth="1" min="18" max="18"/>
  </cols>
  <sheetData>
    <row r="1" ht="28" customHeight="1">
      <c r="A1" s="1" t="inlineStr">
        <is>
          <t>Unit Transfer Working Log</t>
        </is>
      </c>
    </row>
    <row r="2" ht="22" customHeight="1">
      <c r="A2" s="3" t="inlineStr">
        <is>
          <t>Enter highlighted fields. Formula columns calculate overlap and request human review when records need attention.</t>
        </is>
      </c>
    </row>
    <row r="3"/>
    <row r="4" ht="42" customHeight="1">
      <c r="A4" s="6" t="inlineStr">
        <is>
          <t>Transfer ID</t>
        </is>
      </c>
      <c r="B4" s="6" t="inlineStr">
        <is>
          <t>Facility</t>
        </is>
      </c>
      <c r="C4" s="6" t="inlineStr">
        <is>
          <t>Tenant Alias</t>
        </is>
      </c>
      <c r="D4" s="6" t="inlineStr">
        <is>
          <t>Old Unit</t>
        </is>
      </c>
      <c r="E4" s="6" t="inlineStr">
        <is>
          <t>Old Unit Area (sq ft)</t>
        </is>
      </c>
      <c r="F4" s="6" t="inlineStr">
        <is>
          <t>New Unit</t>
        </is>
      </c>
      <c r="G4" s="6" t="inlineStr">
        <is>
          <t>New Unit Area (sq ft)</t>
        </is>
      </c>
      <c r="H4" s="6" t="inlineStr">
        <is>
          <t>Move Start Date</t>
        </is>
      </c>
      <c r="I4" s="6" t="inlineStr">
        <is>
          <t>Old Unit Release Due</t>
        </is>
      </c>
      <c r="J4" s="6" t="inlineStr">
        <is>
          <t>Old Unit Released Date</t>
        </is>
      </c>
      <c r="K4" s="6" t="inlineStr">
        <is>
          <t>Planned / Actual Overlap Days</t>
        </is>
      </c>
      <c r="L4" s="6" t="inlineStr">
        <is>
          <t>Transfer Charge</t>
        </is>
      </c>
      <c r="M4" s="6" t="inlineStr">
        <is>
          <t>Charge Status</t>
        </is>
      </c>
      <c r="N4" s="6" t="inlineStr">
        <is>
          <t>Access Status</t>
        </is>
      </c>
      <c r="O4" s="6" t="inlineStr">
        <is>
          <t>Transfer Status</t>
        </is>
      </c>
      <c r="P4" s="6" t="inlineStr">
        <is>
          <t>Assigned Owner</t>
        </is>
      </c>
      <c r="Q4" s="6" t="inlineStr">
        <is>
          <t>Notes</t>
        </is>
      </c>
      <c r="R4" s="6" t="inlineStr">
        <is>
          <t>Review Warning</t>
        </is>
      </c>
    </row>
    <row r="5" ht="31" customHeight="1">
      <c r="A5" s="15" t="inlineStr">
        <is>
          <t>TR-EX-26001</t>
        </is>
      </c>
      <c r="B5" s="16" t="inlineStr">
        <is>
          <t>Fictional Copper Finch Storage - North</t>
        </is>
      </c>
      <c r="C5" s="16" t="inlineStr">
        <is>
          <t>Fictional Tenant Aster</t>
        </is>
      </c>
      <c r="D5" s="15" t="inlineStr">
        <is>
          <t>Demo C-014</t>
        </is>
      </c>
      <c r="E5" s="29" t="n">
        <v>50</v>
      </c>
      <c r="F5" s="15" t="inlineStr">
        <is>
          <t>Demo C-118</t>
        </is>
      </c>
      <c r="G5" s="29" t="n">
        <v>100</v>
      </c>
      <c r="H5" s="18" t="n">
        <v>46237</v>
      </c>
      <c r="I5" s="18" t="n">
        <v>46239</v>
      </c>
      <c r="J5" s="18" t="n">
        <v>46239</v>
      </c>
      <c r="K5" s="19">
        <f>IF(OR($A5="",$H5="",$I5="",$O5="Canceled"),"",IFERROR(MAX(0,IF($J5="",$I5,$J5)-$H5+1),""))</f>
        <v/>
      </c>
      <c r="L5" s="20" t="n">
        <v>35</v>
      </c>
      <c r="M5" s="15" t="inlineStr">
        <is>
          <t>Posted</t>
        </is>
      </c>
      <c r="N5" s="15" t="inlineStr">
        <is>
          <t>Closed Out</t>
        </is>
      </c>
      <c r="O5" s="15" t="inlineStr">
        <is>
          <t>Complete</t>
        </is>
      </c>
      <c r="P5" s="15" t="inlineStr">
        <is>
          <t>Fictional Staff - Jordan</t>
        </is>
      </c>
      <c r="Q5" s="16" t="inlineStr">
        <is>
          <t>Fictional sample completed after a three-day overlap.</t>
        </is>
      </c>
      <c r="R5" s="21">
        <f>IF($A5="","",IF(COUNTIF($A$5:$A$124,$A5)&gt;1,"Review duplicate transfer ID",IF(OR($B5="",$C5="",$D5="",$F5="",$H5="",$I5="",$M5="",$N5="",$O5="",$P5=""),"Review missing required fields",IF($I5&lt;$H5,"Review release due date",IF(AND($J5&lt;&gt;"",$J5&lt;$H5),"Review released date",IF(AND($O5="Complete",$J5=""),"Review missing release date",IF(AND($O5&lt;&gt;"Complete",$O5&lt;&gt;"Canceled",$I5&lt;TODAY(),$J5=""),"Review overdue old-unit release",IF(AND($O5="Complete",$N5&lt;&gt;"Closed Out"),"Review access closeout",IF(AND($O5="Complete",$M5="Not Set"),"Review charge status",IF(AND(ISNUMBER($K5),$K5&gt;Assumptions!$B$6),"Review overlap above limit",""))))))))))</f>
        <v/>
      </c>
    </row>
    <row r="6" ht="31" customHeight="1">
      <c r="A6" s="15" t="inlineStr">
        <is>
          <t>TR-EX-26002</t>
        </is>
      </c>
      <c r="B6" s="16" t="inlineStr">
        <is>
          <t>Fictional Juniper Key Storage - East</t>
        </is>
      </c>
      <c r="C6" s="16" t="inlineStr">
        <is>
          <t>Fictional Tenant Birch</t>
        </is>
      </c>
      <c r="D6" s="15" t="inlineStr">
        <is>
          <t>Demo B-022</t>
        </is>
      </c>
      <c r="E6" s="29" t="n">
        <v>75</v>
      </c>
      <c r="F6" s="15" t="inlineStr">
        <is>
          <t>Demo B-204</t>
        </is>
      </c>
      <c r="G6" s="29" t="n">
        <v>150</v>
      </c>
      <c r="H6" s="18" t="n">
        <v>46275</v>
      </c>
      <c r="I6" s="18" t="n">
        <v>46280</v>
      </c>
      <c r="J6" s="18" t="n"/>
      <c r="K6" s="22">
        <f>IF(OR($A6="",$H6="",$I6="",$O6="Canceled"),"",IFERROR(MAX(0,IF($J6="",$I6,$J6)-$H6+1),""))</f>
        <v/>
      </c>
      <c r="L6" s="20" t="n">
        <v>45</v>
      </c>
      <c r="M6" s="15" t="inlineStr">
        <is>
          <t>Proposed</t>
        </is>
      </c>
      <c r="N6" s="15" t="inlineStr">
        <is>
          <t>Both Units Active</t>
        </is>
      </c>
      <c r="O6" s="15" t="inlineStr">
        <is>
          <t>In Progress</t>
        </is>
      </c>
      <c r="P6" s="15" t="inlineStr">
        <is>
          <t>Fictional Staff - Casey</t>
        </is>
      </c>
      <c r="Q6" s="16" t="inlineStr">
        <is>
          <t>Fictional sample has temporary access to both demo units.</t>
        </is>
      </c>
      <c r="R6" s="23">
        <f>IF($A6="","",IF(COUNTIF($A$5:$A$124,$A6)&gt;1,"Review duplicate transfer ID",IF(OR($B6="",$C6="",$D6="",$F6="",$H6="",$I6="",$M6="",$N6="",$O6="",$P6=""),"Review missing required fields",IF($I6&lt;$H6,"Review release due date",IF(AND($J6&lt;&gt;"",$J6&lt;$H6),"Review released date",IF(AND($O6="Complete",$J6=""),"Review missing release date",IF(AND($O6&lt;&gt;"Complete",$O6&lt;&gt;"Canceled",$I6&lt;TODAY(),$J6=""),"Review overdue old-unit release",IF(AND($O6="Complete",$N6&lt;&gt;"Closed Out"),"Review access closeout",IF(AND($O6="Complete",$M6="Not Set"),"Review charge status",IF(AND(ISNUMBER($K6),$K6&gt;Assumptions!$B$6),"Review overlap above limit",""))))))))))</f>
        <v/>
      </c>
    </row>
    <row r="7" ht="31" customHeight="1">
      <c r="A7" s="15" t="inlineStr">
        <is>
          <t>TR-EX-26003</t>
        </is>
      </c>
      <c r="B7" s="16" t="inlineStr">
        <is>
          <t>Fictional Harbor Kite Storage - West</t>
        </is>
      </c>
      <c r="C7" s="16" t="inlineStr">
        <is>
          <t>Fictional Tenant Clover</t>
        </is>
      </c>
      <c r="D7" s="15" t="inlineStr">
        <is>
          <t>Demo W-031</t>
        </is>
      </c>
      <c r="E7" s="29" t="n">
        <v>100</v>
      </c>
      <c r="F7" s="15" t="inlineStr">
        <is>
          <t>Demo W-144</t>
        </is>
      </c>
      <c r="G7" s="29" t="n">
        <v>200</v>
      </c>
      <c r="H7" s="18" t="n">
        <v>46287</v>
      </c>
      <c r="I7" s="18" t="n">
        <v>46287</v>
      </c>
      <c r="J7" s="18" t="n"/>
      <c r="K7" s="19">
        <f>IF(OR($A7="",$H7="",$I7="",$O7="Canceled"),"",IFERROR(MAX(0,IF($J7="",$I7,$J7)-$H7+1),""))</f>
        <v/>
      </c>
      <c r="L7" s="20" t="n"/>
      <c r="M7" s="15" t="inlineStr">
        <is>
          <t>Not Set</t>
        </is>
      </c>
      <c r="N7" s="15" t="inlineStr">
        <is>
          <t>Not Started</t>
        </is>
      </c>
      <c r="O7" s="15" t="inlineStr">
        <is>
          <t>Planned</t>
        </is>
      </c>
      <c r="P7" s="15" t="inlineStr">
        <is>
          <t>Fictional Staff - Morgan</t>
        </is>
      </c>
      <c r="Q7" s="16" t="inlineStr">
        <is>
          <t>Fictional sample is scheduled as a same-day transfer.</t>
        </is>
      </c>
      <c r="R7" s="21">
        <f>IF($A7="","",IF(COUNTIF($A$5:$A$124,$A7)&gt;1,"Review duplicate transfer ID",IF(OR($B7="",$C7="",$D7="",$F7="",$H7="",$I7="",$M7="",$N7="",$O7="",$P7=""),"Review missing required fields",IF($I7&lt;$H7,"Review release due date",IF(AND($J7&lt;&gt;"",$J7&lt;$H7),"Review released date",IF(AND($O7="Complete",$J7=""),"Review missing release date",IF(AND($O7&lt;&gt;"Complete",$O7&lt;&gt;"Canceled",$I7&lt;TODAY(),$J7=""),"Review overdue old-unit release",IF(AND($O7="Complete",$N7&lt;&gt;"Closed Out"),"Review access closeout",IF(AND($O7="Complete",$M7="Not Set"),"Review charge status",IF(AND(ISNUMBER($K7),$K7&gt;Assumptions!$B$6),"Review overlap above limit",""))))))))))</f>
        <v/>
      </c>
    </row>
    <row r="8" ht="31" customHeight="1">
      <c r="A8" s="15" t="inlineStr">
        <is>
          <t>TR-EX-26004</t>
        </is>
      </c>
      <c r="B8" s="16" t="inlineStr">
        <is>
          <t>Fictional Blue Acorn Storage - South</t>
        </is>
      </c>
      <c r="C8" s="16" t="inlineStr">
        <is>
          <t>Fictional Tenant Dune</t>
        </is>
      </c>
      <c r="D8" s="15" t="inlineStr">
        <is>
          <t>Demo S-009</t>
        </is>
      </c>
      <c r="E8" s="29" t="n">
        <v>25</v>
      </c>
      <c r="F8" s="15" t="inlineStr">
        <is>
          <t>Demo S-087</t>
        </is>
      </c>
      <c r="G8" s="29" t="n">
        <v>50</v>
      </c>
      <c r="H8" s="18" t="n">
        <v>46269</v>
      </c>
      <c r="I8" s="18" t="n">
        <v>46275</v>
      </c>
      <c r="J8" s="18" t="n"/>
      <c r="K8" s="22">
        <f>IF(OR($A8="",$H8="",$I8="",$O8="Canceled"),"",IFERROR(MAX(0,IF($J8="",$I8,$J8)-$H8+1),""))</f>
        <v/>
      </c>
      <c r="L8" s="20" t="n">
        <v>20</v>
      </c>
      <c r="M8" s="15" t="inlineStr">
        <is>
          <t>Proposed</t>
        </is>
      </c>
      <c r="N8" s="15" t="inlineStr">
        <is>
          <t>Both Units Active</t>
        </is>
      </c>
      <c r="O8" s="15" t="inlineStr">
        <is>
          <t>On Hold</t>
        </is>
      </c>
      <c r="P8" s="15" t="inlineStr">
        <is>
          <t>Fictional Staff - Riley</t>
        </is>
      </c>
      <c r="Q8" s="16" t="inlineStr">
        <is>
          <t>Fictional sample requires review of an overdue old-unit release.</t>
        </is>
      </c>
      <c r="R8" s="23">
        <f>IF($A8="","",IF(COUNTIF($A$5:$A$124,$A8)&gt;1,"Review duplicate transfer ID",IF(OR($B8="",$C8="",$D8="",$F8="",$H8="",$I8="",$M8="",$N8="",$O8="",$P8=""),"Review missing required fields",IF($I8&lt;$H8,"Review release due date",IF(AND($J8&lt;&gt;"",$J8&lt;$H8),"Review released date",IF(AND($O8="Complete",$J8=""),"Review missing release date",IF(AND($O8&lt;&gt;"Complete",$O8&lt;&gt;"Canceled",$I8&lt;TODAY(),$J8=""),"Review overdue old-unit release",IF(AND($O8="Complete",$N8&lt;&gt;"Closed Out"),"Review access closeout",IF(AND($O8="Complete",$M8="Not Set"),"Review charge status",IF(AND(ISNUMBER($K8),$K8&gt;Assumptions!$B$6),"Review overlap above limit",""))))))))))</f>
        <v/>
      </c>
    </row>
    <row r="9" ht="31" customHeight="1">
      <c r="A9" s="15" t="inlineStr">
        <is>
          <t>TR-EX-26005</t>
        </is>
      </c>
      <c r="B9" s="16" t="inlineStr">
        <is>
          <t>Fictional Copper Finch Storage - North</t>
        </is>
      </c>
      <c r="C9" s="16" t="inlineStr">
        <is>
          <t>Fictional Tenant Ember</t>
        </is>
      </c>
      <c r="D9" s="15" t="inlineStr">
        <is>
          <t>Demo N-055</t>
        </is>
      </c>
      <c r="E9" s="29" t="n">
        <v>100</v>
      </c>
      <c r="F9" s="15" t="inlineStr">
        <is>
          <t>Demo N-230</t>
        </is>
      </c>
      <c r="G9" s="29" t="n">
        <v>150</v>
      </c>
      <c r="H9" s="18" t="n">
        <v>46253</v>
      </c>
      <c r="I9" s="18" t="n">
        <v>46255</v>
      </c>
      <c r="J9" s="18" t="n">
        <v>46256</v>
      </c>
      <c r="K9" s="19">
        <f>IF(OR($A9="",$H9="",$I9="",$O9="Canceled"),"",IFERROR(MAX(0,IF($J9="",$I9,$J9)-$H9+1),""))</f>
        <v/>
      </c>
      <c r="L9" s="20" t="n">
        <v>30</v>
      </c>
      <c r="M9" s="15" t="inlineStr">
        <is>
          <t>Posted</t>
        </is>
      </c>
      <c r="N9" s="15" t="inlineStr">
        <is>
          <t>Both Units Active</t>
        </is>
      </c>
      <c r="O9" s="15" t="inlineStr">
        <is>
          <t>Complete</t>
        </is>
      </c>
      <c r="P9" s="15" t="inlineStr">
        <is>
          <t>Fictional Staff - Jordan</t>
        </is>
      </c>
      <c r="Q9" s="16" t="inlineStr">
        <is>
          <t>Fictional sample is complete, but access closeout still needs review.</t>
        </is>
      </c>
      <c r="R9" s="21">
        <f>IF($A9="","",IF(COUNTIF($A$5:$A$124,$A9)&gt;1,"Review duplicate transfer ID",IF(OR($B9="",$C9="",$D9="",$F9="",$H9="",$I9="",$M9="",$N9="",$O9="",$P9=""),"Review missing required fields",IF($I9&lt;$H9,"Review release due date",IF(AND($J9&lt;&gt;"",$J9&lt;$H9),"Review released date",IF(AND($O9="Complete",$J9=""),"Review missing release date",IF(AND($O9&lt;&gt;"Complete",$O9&lt;&gt;"Canceled",$I9&lt;TODAY(),$J9=""),"Review overdue old-unit release",IF(AND($O9="Complete",$N9&lt;&gt;"Closed Out"),"Review access closeout",IF(AND($O9="Complete",$M9="Not Set"),"Review charge status",IF(AND(ISNUMBER($K9),$K9&gt;Assumptions!$B$6),"Review overlap above limit",""))))))))))</f>
        <v/>
      </c>
    </row>
    <row r="10" ht="31" customHeight="1">
      <c r="A10" s="15" t="inlineStr">
        <is>
          <t>TR-EX-26006</t>
        </is>
      </c>
      <c r="B10" s="16" t="inlineStr">
        <is>
          <t>Fictional Juniper Key Storage - East</t>
        </is>
      </c>
      <c r="C10" s="16" t="inlineStr">
        <is>
          <t>Fictional Tenant Fern</t>
        </is>
      </c>
      <c r="D10" s="15" t="inlineStr">
        <is>
          <t>Demo E-017</t>
        </is>
      </c>
      <c r="E10" s="29" t="n">
        <v>50</v>
      </c>
      <c r="F10" s="15" t="inlineStr">
        <is>
          <t>Demo E-091</t>
        </is>
      </c>
      <c r="G10" s="29" t="n">
        <v>75</v>
      </c>
      <c r="H10" s="18" t="n">
        <v>46283</v>
      </c>
      <c r="I10" s="18" t="n">
        <v>46285</v>
      </c>
      <c r="J10" s="18" t="n"/>
      <c r="K10" s="22">
        <f>IF(OR($A10="",$H10="",$I10="",$O10="Canceled"),"",IFERROR(MAX(0,IF($J10="",$I10,$J10)-$H10+1),""))</f>
        <v/>
      </c>
      <c r="L10" s="20" t="n">
        <v>0</v>
      </c>
      <c r="M10" s="15" t="inlineStr">
        <is>
          <t>Waived</t>
        </is>
      </c>
      <c r="N10" s="15" t="inlineStr">
        <is>
          <t>Not Started</t>
        </is>
      </c>
      <c r="O10" s="15" t="inlineStr">
        <is>
          <t>Canceled</t>
        </is>
      </c>
      <c r="P10" s="15" t="inlineStr">
        <is>
          <t>Fictional Staff - Casey</t>
        </is>
      </c>
      <c r="Q10" s="16" t="inlineStr">
        <is>
          <t>Fictional sample was canceled before unit access changed.</t>
        </is>
      </c>
      <c r="R10" s="23">
        <f>IF($A10="","",IF(COUNTIF($A$5:$A$124,$A10)&gt;1,"Review duplicate transfer ID",IF(OR($B10="",$C10="",$D10="",$F10="",$H10="",$I10="",$M10="",$N10="",$O10="",$P10=""),"Review missing required fields",IF($I10&lt;$H10,"Review release due date",IF(AND($J10&lt;&gt;"",$J10&lt;$H10),"Review released date",IF(AND($O10="Complete",$J10=""),"Review missing release date",IF(AND($O10&lt;&gt;"Complete",$O10&lt;&gt;"Canceled",$I10&lt;TODAY(),$J10=""),"Review overdue old-unit release",IF(AND($O10="Complete",$N10&lt;&gt;"Closed Out"),"Review access closeout",IF(AND($O10="Complete",$M10="Not Set"),"Review charge status",IF(AND(ISNUMBER($K10),$K10&gt;Assumptions!$B$6),"Review overlap above limit",""))))))))))</f>
        <v/>
      </c>
    </row>
    <row r="11" ht="31" customHeight="1">
      <c r="A11" s="15" t="inlineStr">
        <is>
          <t>TR-EX-26007</t>
        </is>
      </c>
      <c r="B11" s="16" t="inlineStr">
        <is>
          <t>Fictional Harbor Kite Storage - West</t>
        </is>
      </c>
      <c r="C11" s="16" t="inlineStr">
        <is>
          <t>Fictional Tenant Grove</t>
        </is>
      </c>
      <c r="D11" s="15" t="inlineStr">
        <is>
          <t>Demo H-106</t>
        </is>
      </c>
      <c r="E11" s="29" t="n">
        <v>150</v>
      </c>
      <c r="F11" s="15" t="inlineStr">
        <is>
          <t>Demo H-310</t>
        </is>
      </c>
      <c r="G11" s="29" t="n">
        <v>300</v>
      </c>
      <c r="H11" s="18" t="n">
        <v>46273</v>
      </c>
      <c r="I11" s="18" t="n">
        <v>46276</v>
      </c>
      <c r="J11" s="18" t="n">
        <v>46276</v>
      </c>
      <c r="K11" s="19">
        <f>IF(OR($A11="",$H11="",$I11="",$O11="Canceled"),"",IFERROR(MAX(0,IF($J11="",$I11,$J11)-$H11+1),""))</f>
        <v/>
      </c>
      <c r="L11" s="20" t="n">
        <v>60</v>
      </c>
      <c r="M11" s="15" t="inlineStr">
        <is>
          <t>Posted</t>
        </is>
      </c>
      <c r="N11" s="15" t="inlineStr">
        <is>
          <t>New Unit Ready</t>
        </is>
      </c>
      <c r="O11" s="15" t="inlineStr">
        <is>
          <t>In Progress</t>
        </is>
      </c>
      <c r="P11" s="15" t="inlineStr">
        <is>
          <t>Fictional Staff - Morgan</t>
        </is>
      </c>
      <c r="Q11" s="16" t="inlineStr">
        <is>
          <t>Fictional sample has a recorded old-unit release and pending closeout.</t>
        </is>
      </c>
      <c r="R11" s="21">
        <f>IF($A11="","",IF(COUNTIF($A$5:$A$124,$A11)&gt;1,"Review duplicate transfer ID",IF(OR($B11="",$C11="",$D11="",$F11="",$H11="",$I11="",$M11="",$N11="",$O11="",$P11=""),"Review missing required fields",IF($I11&lt;$H11,"Review release due date",IF(AND($J11&lt;&gt;"",$J11&lt;$H11),"Review released date",IF(AND($O11="Complete",$J11=""),"Review missing release date",IF(AND($O11&lt;&gt;"Complete",$O11&lt;&gt;"Canceled",$I11&lt;TODAY(),$J11=""),"Review overdue old-unit release",IF(AND($O11="Complete",$N11&lt;&gt;"Closed Out"),"Review access closeout",IF(AND($O11="Complete",$M11="Not Set"),"Review charge status",IF(AND(ISNUMBER($K11),$K11&gt;Assumptions!$B$6),"Review overlap above limit",""))))))))))</f>
        <v/>
      </c>
    </row>
    <row r="12" ht="31" customHeight="1">
      <c r="A12" s="15" t="inlineStr">
        <is>
          <t>TR-EX-26008</t>
        </is>
      </c>
      <c r="B12" s="16" t="inlineStr">
        <is>
          <t>Fictional Blue Acorn Storage - South</t>
        </is>
      </c>
      <c r="C12" s="16" t="inlineStr">
        <is>
          <t>Fictional Tenant Hazel</t>
        </is>
      </c>
      <c r="D12" s="15" t="inlineStr">
        <is>
          <t>Demo K-012</t>
        </is>
      </c>
      <c r="E12" s="29" t="n">
        <v>25</v>
      </c>
      <c r="F12" s="15" t="inlineStr">
        <is>
          <t>Demo K-013</t>
        </is>
      </c>
      <c r="G12" s="29" t="n">
        <v>25</v>
      </c>
      <c r="H12" s="18" t="n">
        <v>46266</v>
      </c>
      <c r="I12" s="18" t="n">
        <v>46266</v>
      </c>
      <c r="J12" s="18" t="n">
        <v>46266</v>
      </c>
      <c r="K12" s="22">
        <f>IF(OR($A12="",$H12="",$I12="",$O12="Canceled"),"",IFERROR(MAX(0,IF($J12="",$I12,$J12)-$H12+1),""))</f>
        <v/>
      </c>
      <c r="L12" s="20" t="n">
        <v>0</v>
      </c>
      <c r="M12" s="15" t="inlineStr">
        <is>
          <t>Waived</t>
        </is>
      </c>
      <c r="N12" s="15" t="inlineStr">
        <is>
          <t>Closed Out</t>
        </is>
      </c>
      <c r="O12" s="15" t="inlineStr">
        <is>
          <t>Complete</t>
        </is>
      </c>
      <c r="P12" s="15" t="inlineStr">
        <is>
          <t>Fictional Staff - Riley</t>
        </is>
      </c>
      <c r="Q12" s="16" t="inlineStr">
        <is>
          <t>Fictional sample tests a same-day release and a zero-dollar charge.</t>
        </is>
      </c>
      <c r="R12" s="23">
        <f>IF($A12="","",IF(COUNTIF($A$5:$A$124,$A12)&gt;1,"Review duplicate transfer ID",IF(OR($B12="",$C12="",$D12="",$F12="",$H12="",$I12="",$M12="",$N12="",$O12="",$P12=""),"Review missing required fields",IF($I12&lt;$H12,"Review release due date",IF(AND($J12&lt;&gt;"",$J12&lt;$H12),"Review released date",IF(AND($O12="Complete",$J12=""),"Review missing release date",IF(AND($O12&lt;&gt;"Complete",$O12&lt;&gt;"Canceled",$I12&lt;TODAY(),$J12=""),"Review overdue old-unit release",IF(AND($O12="Complete",$N12&lt;&gt;"Closed Out"),"Review access closeout",IF(AND($O12="Complete",$M12="Not Set"),"Review charge status",IF(AND(ISNUMBER($K12),$K12&gt;Assumptions!$B$6),"Review overlap above limit",""))))))))))</f>
        <v/>
      </c>
    </row>
    <row r="13" ht="31" customHeight="1">
      <c r="A13" s="15" t="inlineStr">
        <is>
          <t>TR-EX-26009</t>
        </is>
      </c>
      <c r="B13" s="16" t="inlineStr">
        <is>
          <t>Fictional Copper Finch Storage - North</t>
        </is>
      </c>
      <c r="C13" s="16" t="inlineStr">
        <is>
          <t>Fictional Tenant Iris</t>
        </is>
      </c>
      <c r="D13" s="15" t="inlineStr">
        <is>
          <t>Demo A-201</t>
        </is>
      </c>
      <c r="E13" s="29" t="n">
        <v>200</v>
      </c>
      <c r="F13" s="15" t="inlineStr">
        <is>
          <t>Demo A-402</t>
        </is>
      </c>
      <c r="G13" s="29" t="n">
        <v>400</v>
      </c>
      <c r="H13" s="18" t="n">
        <v>46296</v>
      </c>
      <c r="I13" s="18" t="n">
        <v>46304</v>
      </c>
      <c r="J13" s="18" t="n"/>
      <c r="K13" s="19">
        <f>IF(OR($A13="",$H13="",$I13="",$O13="Canceled"),"",IFERROR(MAX(0,IF($J13="",$I13,$J13)-$H13+1),""))</f>
        <v/>
      </c>
      <c r="L13" s="20" t="n">
        <v>75</v>
      </c>
      <c r="M13" s="15" t="inlineStr">
        <is>
          <t>Proposed</t>
        </is>
      </c>
      <c r="N13" s="15" t="inlineStr">
        <is>
          <t>Not Started</t>
        </is>
      </c>
      <c r="O13" s="15" t="inlineStr">
        <is>
          <t>Planned</t>
        </is>
      </c>
      <c r="P13" s="15" t="inlineStr">
        <is>
          <t>Fictional Staff - Jordan</t>
        </is>
      </c>
      <c r="Q13" s="16" t="inlineStr">
        <is>
          <t>Fictional sample exceeds the editable overlap review limit.</t>
        </is>
      </c>
      <c r="R13" s="21">
        <f>IF($A13="","",IF(COUNTIF($A$5:$A$124,$A13)&gt;1,"Review duplicate transfer ID",IF(OR($B13="",$C13="",$D13="",$F13="",$H13="",$I13="",$M13="",$N13="",$O13="",$P13=""),"Review missing required fields",IF($I13&lt;$H13,"Review release due date",IF(AND($J13&lt;&gt;"",$J13&lt;$H13),"Review released date",IF(AND($O13="Complete",$J13=""),"Review missing release date",IF(AND($O13&lt;&gt;"Complete",$O13&lt;&gt;"Canceled",$I13&lt;TODAY(),$J13=""),"Review overdue old-unit release",IF(AND($O13="Complete",$N13&lt;&gt;"Closed Out"),"Review access closeout",IF(AND($O13="Complete",$M13="Not Set"),"Review charge status",IF(AND(ISNUMBER($K13),$K13&gt;Assumptions!$B$6),"Review overlap above limit",""))))))))))</f>
        <v/>
      </c>
    </row>
    <row r="14" ht="31" customHeight="1">
      <c r="A14" s="15" t="inlineStr">
        <is>
          <t>TR-EX-26010</t>
        </is>
      </c>
      <c r="B14" s="16" t="inlineStr">
        <is>
          <t>Fictional Juniper Key Storage - East</t>
        </is>
      </c>
      <c r="C14" s="16" t="inlineStr">
        <is>
          <t>Fictional Tenant Juniper</t>
        </is>
      </c>
      <c r="D14" s="15" t="inlineStr">
        <is>
          <t>Demo D-064</t>
        </is>
      </c>
      <c r="E14" s="29" t="n">
        <v>75</v>
      </c>
      <c r="F14" s="15" t="inlineStr">
        <is>
          <t>Demo D-188</t>
        </is>
      </c>
      <c r="G14" s="29" t="n">
        <v>125</v>
      </c>
      <c r="H14" s="18" t="n">
        <v>46262</v>
      </c>
      <c r="I14" s="18" t="n">
        <v>46267</v>
      </c>
      <c r="J14" s="18" t="n">
        <v>46267</v>
      </c>
      <c r="K14" s="22">
        <f>IF(OR($A14="",$H14="",$I14="",$O14="Canceled"),"",IFERROR(MAX(0,IF($J14="",$I14,$J14)-$H14+1),""))</f>
        <v/>
      </c>
      <c r="L14" s="20" t="n">
        <v>40</v>
      </c>
      <c r="M14" s="15" t="inlineStr">
        <is>
          <t>Posted</t>
        </is>
      </c>
      <c r="N14" s="15" t="inlineStr">
        <is>
          <t>Closed Out</t>
        </is>
      </c>
      <c r="O14" s="15" t="inlineStr">
        <is>
          <t>Complete</t>
        </is>
      </c>
      <c r="P14" s="15" t="inlineStr">
        <is>
          <t>Fictional Staff - Casey</t>
        </is>
      </c>
      <c r="Q14" s="16" t="inlineStr">
        <is>
          <t>Fictional sample completed with a six-day overlap.</t>
        </is>
      </c>
      <c r="R14" s="23">
        <f>IF($A14="","",IF(COUNTIF($A$5:$A$124,$A14)&gt;1,"Review duplicate transfer ID",IF(OR($B14="",$C14="",$D14="",$F14="",$H14="",$I14="",$M14="",$N14="",$O14="",$P14=""),"Review missing required fields",IF($I14&lt;$H14,"Review release due date",IF(AND($J14&lt;&gt;"",$J14&lt;$H14),"Review released date",IF(AND($O14="Complete",$J14=""),"Review missing release date",IF(AND($O14&lt;&gt;"Complete",$O14&lt;&gt;"Canceled",$I14&lt;TODAY(),$J14=""),"Review overdue old-unit release",IF(AND($O14="Complete",$N14&lt;&gt;"Closed Out"),"Review access closeout",IF(AND($O14="Complete",$M14="Not Set"),"Review charge status",IF(AND(ISNUMBER($K14),$K14&gt;Assumptions!$B$6),"Review overlap above limit",""))))))))))</f>
        <v/>
      </c>
    </row>
    <row r="15" ht="23" customHeight="1">
      <c r="A15" s="15" t="n"/>
      <c r="B15" s="16" t="n"/>
      <c r="C15" s="16" t="n"/>
      <c r="D15" s="15" t="n"/>
      <c r="E15" s="29" t="n"/>
      <c r="F15" s="15" t="n"/>
      <c r="G15" s="29" t="n"/>
      <c r="H15" s="18" t="n"/>
      <c r="I15" s="18" t="n"/>
      <c r="J15" s="18" t="n"/>
      <c r="K15" s="19">
        <f>IF(OR($A15="",$H15="",$I15="",$O15="Canceled"),"",IFERROR(MAX(0,IF($J15="",$I15,$J15)-$H15+1),""))</f>
        <v/>
      </c>
      <c r="L15" s="20" t="n"/>
      <c r="M15" s="15" t="n"/>
      <c r="N15" s="15" t="n"/>
      <c r="O15" s="15" t="n"/>
      <c r="P15" s="15" t="n"/>
      <c r="Q15" s="16" t="n"/>
      <c r="R15" s="21">
        <f>IF($A15="","",IF(COUNTIF($A$5:$A$124,$A15)&gt;1,"Review duplicate transfer ID",IF(OR($B15="",$C15="",$D15="",$F15="",$H15="",$I15="",$M15="",$N15="",$O15="",$P15=""),"Review missing required fields",IF($I15&lt;$H15,"Review release due date",IF(AND($J15&lt;&gt;"",$J15&lt;$H15),"Review released date",IF(AND($O15="Complete",$J15=""),"Review missing release date",IF(AND($O15&lt;&gt;"Complete",$O15&lt;&gt;"Canceled",$I15&lt;TODAY(),$J15=""),"Review overdue old-unit release",IF(AND($O15="Complete",$N15&lt;&gt;"Closed Out"),"Review access closeout",IF(AND($O15="Complete",$M15="Not Set"),"Review charge status",IF(AND(ISNUMBER($K15),$K15&gt;Assumptions!$B$6),"Review overlap above limit",""))))))))))</f>
        <v/>
      </c>
    </row>
    <row r="16" ht="23" customHeight="1">
      <c r="A16" s="15" t="n"/>
      <c r="B16" s="16" t="n"/>
      <c r="C16" s="16" t="n"/>
      <c r="D16" s="15" t="n"/>
      <c r="E16" s="29" t="n"/>
      <c r="F16" s="15" t="n"/>
      <c r="G16" s="29" t="n"/>
      <c r="H16" s="18" t="n"/>
      <c r="I16" s="18" t="n"/>
      <c r="J16" s="18" t="n"/>
      <c r="K16" s="22">
        <f>IF(OR($A16="",$H16="",$I16="",$O16="Canceled"),"",IFERROR(MAX(0,IF($J16="",$I16,$J16)-$H16+1),""))</f>
        <v/>
      </c>
      <c r="L16" s="20" t="n"/>
      <c r="M16" s="15" t="n"/>
      <c r="N16" s="15" t="n"/>
      <c r="O16" s="15" t="n"/>
      <c r="P16" s="15" t="n"/>
      <c r="Q16" s="16" t="n"/>
      <c r="R16" s="23">
        <f>IF($A16="","",IF(COUNTIF($A$5:$A$124,$A16)&gt;1,"Review duplicate transfer ID",IF(OR($B16="",$C16="",$D16="",$F16="",$H16="",$I16="",$M16="",$N16="",$O16="",$P16=""),"Review missing required fields",IF($I16&lt;$H16,"Review release due date",IF(AND($J16&lt;&gt;"",$J16&lt;$H16),"Review released date",IF(AND($O16="Complete",$J16=""),"Review missing release date",IF(AND($O16&lt;&gt;"Complete",$O16&lt;&gt;"Canceled",$I16&lt;TODAY(),$J16=""),"Review overdue old-unit release",IF(AND($O16="Complete",$N16&lt;&gt;"Closed Out"),"Review access closeout",IF(AND($O16="Complete",$M16="Not Set"),"Review charge status",IF(AND(ISNUMBER($K16),$K16&gt;Assumptions!$B$6),"Review overlap above limit",""))))))))))</f>
        <v/>
      </c>
    </row>
    <row r="17" ht="23" customHeight="1">
      <c r="A17" s="15" t="n"/>
      <c r="B17" s="16" t="n"/>
      <c r="C17" s="16" t="n"/>
      <c r="D17" s="15" t="n"/>
      <c r="E17" s="29" t="n"/>
      <c r="F17" s="15" t="n"/>
      <c r="G17" s="29" t="n"/>
      <c r="H17" s="18" t="n"/>
      <c r="I17" s="18" t="n"/>
      <c r="J17" s="18" t="n"/>
      <c r="K17" s="19">
        <f>IF(OR($A17="",$H17="",$I17="",$O17="Canceled"),"",IFERROR(MAX(0,IF($J17="",$I17,$J17)-$H17+1),""))</f>
        <v/>
      </c>
      <c r="L17" s="20" t="n"/>
      <c r="M17" s="15" t="n"/>
      <c r="N17" s="15" t="n"/>
      <c r="O17" s="15" t="n"/>
      <c r="P17" s="15" t="n"/>
      <c r="Q17" s="16" t="n"/>
      <c r="R17" s="21">
        <f>IF($A17="","",IF(COUNTIF($A$5:$A$124,$A17)&gt;1,"Review duplicate transfer ID",IF(OR($B17="",$C17="",$D17="",$F17="",$H17="",$I17="",$M17="",$N17="",$O17="",$P17=""),"Review missing required fields",IF($I17&lt;$H17,"Review release due date",IF(AND($J17&lt;&gt;"",$J17&lt;$H17),"Review released date",IF(AND($O17="Complete",$J17=""),"Review missing release date",IF(AND($O17&lt;&gt;"Complete",$O17&lt;&gt;"Canceled",$I17&lt;TODAY(),$J17=""),"Review overdue old-unit release",IF(AND($O17="Complete",$N17&lt;&gt;"Closed Out"),"Review access closeout",IF(AND($O17="Complete",$M17="Not Set"),"Review charge status",IF(AND(ISNUMBER($K17),$K17&gt;Assumptions!$B$6),"Review overlap above limit",""))))))))))</f>
        <v/>
      </c>
    </row>
    <row r="18" ht="23" customHeight="1">
      <c r="A18" s="15" t="n"/>
      <c r="B18" s="16" t="n"/>
      <c r="C18" s="16" t="n"/>
      <c r="D18" s="15" t="n"/>
      <c r="E18" s="29" t="n"/>
      <c r="F18" s="15" t="n"/>
      <c r="G18" s="29" t="n"/>
      <c r="H18" s="18" t="n"/>
      <c r="I18" s="18" t="n"/>
      <c r="J18" s="18" t="n"/>
      <c r="K18" s="22">
        <f>IF(OR($A18="",$H18="",$I18="",$O18="Canceled"),"",IFERROR(MAX(0,IF($J18="",$I18,$J18)-$H18+1),""))</f>
        <v/>
      </c>
      <c r="L18" s="20" t="n"/>
      <c r="M18" s="15" t="n"/>
      <c r="N18" s="15" t="n"/>
      <c r="O18" s="15" t="n"/>
      <c r="P18" s="15" t="n"/>
      <c r="Q18" s="16" t="n"/>
      <c r="R18" s="23">
        <f>IF($A18="","",IF(COUNTIF($A$5:$A$124,$A18)&gt;1,"Review duplicate transfer ID",IF(OR($B18="",$C18="",$D18="",$F18="",$H18="",$I18="",$M18="",$N18="",$O18="",$P18=""),"Review missing required fields",IF($I18&lt;$H18,"Review release due date",IF(AND($J18&lt;&gt;"",$J18&lt;$H18),"Review released date",IF(AND($O18="Complete",$J18=""),"Review missing release date",IF(AND($O18&lt;&gt;"Complete",$O18&lt;&gt;"Canceled",$I18&lt;TODAY(),$J18=""),"Review overdue old-unit release",IF(AND($O18="Complete",$N18&lt;&gt;"Closed Out"),"Review access closeout",IF(AND($O18="Complete",$M18="Not Set"),"Review charge status",IF(AND(ISNUMBER($K18),$K18&gt;Assumptions!$B$6),"Review overlap above limit",""))))))))))</f>
        <v/>
      </c>
    </row>
    <row r="19" ht="23" customHeight="1">
      <c r="A19" s="15" t="n"/>
      <c r="B19" s="16" t="n"/>
      <c r="C19" s="16" t="n"/>
      <c r="D19" s="15" t="n"/>
      <c r="E19" s="29" t="n"/>
      <c r="F19" s="15" t="n"/>
      <c r="G19" s="29" t="n"/>
      <c r="H19" s="18" t="n"/>
      <c r="I19" s="18" t="n"/>
      <c r="J19" s="18" t="n"/>
      <c r="K19" s="19">
        <f>IF(OR($A19="",$H19="",$I19="",$O19="Canceled"),"",IFERROR(MAX(0,IF($J19="",$I19,$J19)-$H19+1),""))</f>
        <v/>
      </c>
      <c r="L19" s="20" t="n"/>
      <c r="M19" s="15" t="n"/>
      <c r="N19" s="15" t="n"/>
      <c r="O19" s="15" t="n"/>
      <c r="P19" s="15" t="n"/>
      <c r="Q19" s="16" t="n"/>
      <c r="R19" s="21">
        <f>IF($A19="","",IF(COUNTIF($A$5:$A$124,$A19)&gt;1,"Review duplicate transfer ID",IF(OR($B19="",$C19="",$D19="",$F19="",$H19="",$I19="",$M19="",$N19="",$O19="",$P19=""),"Review missing required fields",IF($I19&lt;$H19,"Review release due date",IF(AND($J19&lt;&gt;"",$J19&lt;$H19),"Review released date",IF(AND($O19="Complete",$J19=""),"Review missing release date",IF(AND($O19&lt;&gt;"Complete",$O19&lt;&gt;"Canceled",$I19&lt;TODAY(),$J19=""),"Review overdue old-unit release",IF(AND($O19="Complete",$N19&lt;&gt;"Closed Out"),"Review access closeout",IF(AND($O19="Complete",$M19="Not Set"),"Review charge status",IF(AND(ISNUMBER($K19),$K19&gt;Assumptions!$B$6),"Review overlap above limit",""))))))))))</f>
        <v/>
      </c>
    </row>
    <row r="20" ht="23" customHeight="1">
      <c r="A20" s="15" t="n"/>
      <c r="B20" s="16" t="n"/>
      <c r="C20" s="16" t="n"/>
      <c r="D20" s="15" t="n"/>
      <c r="E20" s="29" t="n"/>
      <c r="F20" s="15" t="n"/>
      <c r="G20" s="29" t="n"/>
      <c r="H20" s="18" t="n"/>
      <c r="I20" s="18" t="n"/>
      <c r="J20" s="18" t="n"/>
      <c r="K20" s="22">
        <f>IF(OR($A20="",$H20="",$I20="",$O20="Canceled"),"",IFERROR(MAX(0,IF($J20="",$I20,$J20)-$H20+1),""))</f>
        <v/>
      </c>
      <c r="L20" s="20" t="n"/>
      <c r="M20" s="15" t="n"/>
      <c r="N20" s="15" t="n"/>
      <c r="O20" s="15" t="n"/>
      <c r="P20" s="15" t="n"/>
      <c r="Q20" s="16" t="n"/>
      <c r="R20" s="23">
        <f>IF($A20="","",IF(COUNTIF($A$5:$A$124,$A20)&gt;1,"Review duplicate transfer ID",IF(OR($B20="",$C20="",$D20="",$F20="",$H20="",$I20="",$M20="",$N20="",$O20="",$P20=""),"Review missing required fields",IF($I20&lt;$H20,"Review release due date",IF(AND($J20&lt;&gt;"",$J20&lt;$H20),"Review released date",IF(AND($O20="Complete",$J20=""),"Review missing release date",IF(AND($O20&lt;&gt;"Complete",$O20&lt;&gt;"Canceled",$I20&lt;TODAY(),$J20=""),"Review overdue old-unit release",IF(AND($O20="Complete",$N20&lt;&gt;"Closed Out"),"Review access closeout",IF(AND($O20="Complete",$M20="Not Set"),"Review charge status",IF(AND(ISNUMBER($K20),$K20&gt;Assumptions!$B$6),"Review overlap above limit",""))))))))))</f>
        <v/>
      </c>
    </row>
    <row r="21" ht="23" customHeight="1">
      <c r="A21" s="15" t="n"/>
      <c r="B21" s="16" t="n"/>
      <c r="C21" s="16" t="n"/>
      <c r="D21" s="15" t="n"/>
      <c r="E21" s="29" t="n"/>
      <c r="F21" s="15" t="n"/>
      <c r="G21" s="29" t="n"/>
      <c r="H21" s="18" t="n"/>
      <c r="I21" s="18" t="n"/>
      <c r="J21" s="18" t="n"/>
      <c r="K21" s="19">
        <f>IF(OR($A21="",$H21="",$I21="",$O21="Canceled"),"",IFERROR(MAX(0,IF($J21="",$I21,$J21)-$H21+1),""))</f>
        <v/>
      </c>
      <c r="L21" s="20" t="n"/>
      <c r="M21" s="15" t="n"/>
      <c r="N21" s="15" t="n"/>
      <c r="O21" s="15" t="n"/>
      <c r="P21" s="15" t="n"/>
      <c r="Q21" s="16" t="n"/>
      <c r="R21" s="21">
        <f>IF($A21="","",IF(COUNTIF($A$5:$A$124,$A21)&gt;1,"Review duplicate transfer ID",IF(OR($B21="",$C21="",$D21="",$F21="",$H21="",$I21="",$M21="",$N21="",$O21="",$P21=""),"Review missing required fields",IF($I21&lt;$H21,"Review release due date",IF(AND($J21&lt;&gt;"",$J21&lt;$H21),"Review released date",IF(AND($O21="Complete",$J21=""),"Review missing release date",IF(AND($O21&lt;&gt;"Complete",$O21&lt;&gt;"Canceled",$I21&lt;TODAY(),$J21=""),"Review overdue old-unit release",IF(AND($O21="Complete",$N21&lt;&gt;"Closed Out"),"Review access closeout",IF(AND($O21="Complete",$M21="Not Set"),"Review charge status",IF(AND(ISNUMBER($K21),$K21&gt;Assumptions!$B$6),"Review overlap above limit",""))))))))))</f>
        <v/>
      </c>
    </row>
    <row r="22" ht="23" customHeight="1">
      <c r="A22" s="15" t="n"/>
      <c r="B22" s="16" t="n"/>
      <c r="C22" s="16" t="n"/>
      <c r="D22" s="15" t="n"/>
      <c r="E22" s="29" t="n"/>
      <c r="F22" s="15" t="n"/>
      <c r="G22" s="29" t="n"/>
      <c r="H22" s="18" t="n"/>
      <c r="I22" s="18" t="n"/>
      <c r="J22" s="18" t="n"/>
      <c r="K22" s="22">
        <f>IF(OR($A22="",$H22="",$I22="",$O22="Canceled"),"",IFERROR(MAX(0,IF($J22="",$I22,$J22)-$H22+1),""))</f>
        <v/>
      </c>
      <c r="L22" s="20" t="n"/>
      <c r="M22" s="15" t="n"/>
      <c r="N22" s="15" t="n"/>
      <c r="O22" s="15" t="n"/>
      <c r="P22" s="15" t="n"/>
      <c r="Q22" s="16" t="n"/>
      <c r="R22" s="23">
        <f>IF($A22="","",IF(COUNTIF($A$5:$A$124,$A22)&gt;1,"Review duplicate transfer ID",IF(OR($B22="",$C22="",$D22="",$F22="",$H22="",$I22="",$M22="",$N22="",$O22="",$P22=""),"Review missing required fields",IF($I22&lt;$H22,"Review release due date",IF(AND($J22&lt;&gt;"",$J22&lt;$H22),"Review released date",IF(AND($O22="Complete",$J22=""),"Review missing release date",IF(AND($O22&lt;&gt;"Complete",$O22&lt;&gt;"Canceled",$I22&lt;TODAY(),$J22=""),"Review overdue old-unit release",IF(AND($O22="Complete",$N22&lt;&gt;"Closed Out"),"Review access closeout",IF(AND($O22="Complete",$M22="Not Set"),"Review charge status",IF(AND(ISNUMBER($K22),$K22&gt;Assumptions!$B$6),"Review overlap above limit",""))))))))))</f>
        <v/>
      </c>
    </row>
    <row r="23" ht="23" customHeight="1">
      <c r="A23" s="15" t="n"/>
      <c r="B23" s="16" t="n"/>
      <c r="C23" s="16" t="n"/>
      <c r="D23" s="15" t="n"/>
      <c r="E23" s="29" t="n"/>
      <c r="F23" s="15" t="n"/>
      <c r="G23" s="29" t="n"/>
      <c r="H23" s="18" t="n"/>
      <c r="I23" s="18" t="n"/>
      <c r="J23" s="18" t="n"/>
      <c r="K23" s="19">
        <f>IF(OR($A23="",$H23="",$I23="",$O23="Canceled"),"",IFERROR(MAX(0,IF($J23="",$I23,$J23)-$H23+1),""))</f>
        <v/>
      </c>
      <c r="L23" s="20" t="n"/>
      <c r="M23" s="15" t="n"/>
      <c r="N23" s="15" t="n"/>
      <c r="O23" s="15" t="n"/>
      <c r="P23" s="15" t="n"/>
      <c r="Q23" s="16" t="n"/>
      <c r="R23" s="21">
        <f>IF($A23="","",IF(COUNTIF($A$5:$A$124,$A23)&gt;1,"Review duplicate transfer ID",IF(OR($B23="",$C23="",$D23="",$F23="",$H23="",$I23="",$M23="",$N23="",$O23="",$P23=""),"Review missing required fields",IF($I23&lt;$H23,"Review release due date",IF(AND($J23&lt;&gt;"",$J23&lt;$H23),"Review released date",IF(AND($O23="Complete",$J23=""),"Review missing release date",IF(AND($O23&lt;&gt;"Complete",$O23&lt;&gt;"Canceled",$I23&lt;TODAY(),$J23=""),"Review overdue old-unit release",IF(AND($O23="Complete",$N23&lt;&gt;"Closed Out"),"Review access closeout",IF(AND($O23="Complete",$M23="Not Set"),"Review charge status",IF(AND(ISNUMBER($K23),$K23&gt;Assumptions!$B$6),"Review overlap above limit",""))))))))))</f>
        <v/>
      </c>
    </row>
    <row r="24" ht="23" customHeight="1">
      <c r="A24" s="15" t="n"/>
      <c r="B24" s="16" t="n"/>
      <c r="C24" s="16" t="n"/>
      <c r="D24" s="15" t="n"/>
      <c r="E24" s="29" t="n"/>
      <c r="F24" s="15" t="n"/>
      <c r="G24" s="29" t="n"/>
      <c r="H24" s="18" t="n"/>
      <c r="I24" s="18" t="n"/>
      <c r="J24" s="18" t="n"/>
      <c r="K24" s="22">
        <f>IF(OR($A24="",$H24="",$I24="",$O24="Canceled"),"",IFERROR(MAX(0,IF($J24="",$I24,$J24)-$H24+1),""))</f>
        <v/>
      </c>
      <c r="L24" s="20" t="n"/>
      <c r="M24" s="15" t="n"/>
      <c r="N24" s="15" t="n"/>
      <c r="O24" s="15" t="n"/>
      <c r="P24" s="15" t="n"/>
      <c r="Q24" s="16" t="n"/>
      <c r="R24" s="23">
        <f>IF($A24="","",IF(COUNTIF($A$5:$A$124,$A24)&gt;1,"Review duplicate transfer ID",IF(OR($B24="",$C24="",$D24="",$F24="",$H24="",$I24="",$M24="",$N24="",$O24="",$P24=""),"Review missing required fields",IF($I24&lt;$H24,"Review release due date",IF(AND($J24&lt;&gt;"",$J24&lt;$H24),"Review released date",IF(AND($O24="Complete",$J24=""),"Review missing release date",IF(AND($O24&lt;&gt;"Complete",$O24&lt;&gt;"Canceled",$I24&lt;TODAY(),$J24=""),"Review overdue old-unit release",IF(AND($O24="Complete",$N24&lt;&gt;"Closed Out"),"Review access closeout",IF(AND($O24="Complete",$M24="Not Set"),"Review charge status",IF(AND(ISNUMBER($K24),$K24&gt;Assumptions!$B$6),"Review overlap above limit",""))))))))))</f>
        <v/>
      </c>
    </row>
    <row r="25" ht="23" customHeight="1">
      <c r="A25" s="15" t="n"/>
      <c r="B25" s="16" t="n"/>
      <c r="C25" s="16" t="n"/>
      <c r="D25" s="15" t="n"/>
      <c r="E25" s="29" t="n"/>
      <c r="F25" s="15" t="n"/>
      <c r="G25" s="29" t="n"/>
      <c r="H25" s="18" t="n"/>
      <c r="I25" s="18" t="n"/>
      <c r="J25" s="18" t="n"/>
      <c r="K25" s="19">
        <f>IF(OR($A25="",$H25="",$I25="",$O25="Canceled"),"",IFERROR(MAX(0,IF($J25="",$I25,$J25)-$H25+1),""))</f>
        <v/>
      </c>
      <c r="L25" s="20" t="n"/>
      <c r="M25" s="15" t="n"/>
      <c r="N25" s="15" t="n"/>
      <c r="O25" s="15" t="n"/>
      <c r="P25" s="15" t="n"/>
      <c r="Q25" s="16" t="n"/>
      <c r="R25" s="21">
        <f>IF($A25="","",IF(COUNTIF($A$5:$A$124,$A25)&gt;1,"Review duplicate transfer ID",IF(OR($B25="",$C25="",$D25="",$F25="",$H25="",$I25="",$M25="",$N25="",$O25="",$P25=""),"Review missing required fields",IF($I25&lt;$H25,"Review release due date",IF(AND($J25&lt;&gt;"",$J25&lt;$H25),"Review released date",IF(AND($O25="Complete",$J25=""),"Review missing release date",IF(AND($O25&lt;&gt;"Complete",$O25&lt;&gt;"Canceled",$I25&lt;TODAY(),$J25=""),"Review overdue old-unit release",IF(AND($O25="Complete",$N25&lt;&gt;"Closed Out"),"Review access closeout",IF(AND($O25="Complete",$M25="Not Set"),"Review charge status",IF(AND(ISNUMBER($K25),$K25&gt;Assumptions!$B$6),"Review overlap above limit",""))))))))))</f>
        <v/>
      </c>
    </row>
    <row r="26" ht="23" customHeight="1">
      <c r="A26" s="15" t="n"/>
      <c r="B26" s="16" t="n"/>
      <c r="C26" s="16" t="n"/>
      <c r="D26" s="15" t="n"/>
      <c r="E26" s="29" t="n"/>
      <c r="F26" s="15" t="n"/>
      <c r="G26" s="29" t="n"/>
      <c r="H26" s="18" t="n"/>
      <c r="I26" s="18" t="n"/>
      <c r="J26" s="18" t="n"/>
      <c r="K26" s="22">
        <f>IF(OR($A26="",$H26="",$I26="",$O26="Canceled"),"",IFERROR(MAX(0,IF($J26="",$I26,$J26)-$H26+1),""))</f>
        <v/>
      </c>
      <c r="L26" s="20" t="n"/>
      <c r="M26" s="15" t="n"/>
      <c r="N26" s="15" t="n"/>
      <c r="O26" s="15" t="n"/>
      <c r="P26" s="15" t="n"/>
      <c r="Q26" s="16" t="n"/>
      <c r="R26" s="23">
        <f>IF($A26="","",IF(COUNTIF($A$5:$A$124,$A26)&gt;1,"Review duplicate transfer ID",IF(OR($B26="",$C26="",$D26="",$F26="",$H26="",$I26="",$M26="",$N26="",$O26="",$P26=""),"Review missing required fields",IF($I26&lt;$H26,"Review release due date",IF(AND($J26&lt;&gt;"",$J26&lt;$H26),"Review released date",IF(AND($O26="Complete",$J26=""),"Review missing release date",IF(AND($O26&lt;&gt;"Complete",$O26&lt;&gt;"Canceled",$I26&lt;TODAY(),$J26=""),"Review overdue old-unit release",IF(AND($O26="Complete",$N26&lt;&gt;"Closed Out"),"Review access closeout",IF(AND($O26="Complete",$M26="Not Set"),"Review charge status",IF(AND(ISNUMBER($K26),$K26&gt;Assumptions!$B$6),"Review overlap above limit",""))))))))))</f>
        <v/>
      </c>
    </row>
    <row r="27" ht="23" customHeight="1">
      <c r="A27" s="15" t="n"/>
      <c r="B27" s="16" t="n"/>
      <c r="C27" s="16" t="n"/>
      <c r="D27" s="15" t="n"/>
      <c r="E27" s="29" t="n"/>
      <c r="F27" s="15" t="n"/>
      <c r="G27" s="29" t="n"/>
      <c r="H27" s="18" t="n"/>
      <c r="I27" s="18" t="n"/>
      <c r="J27" s="18" t="n"/>
      <c r="K27" s="19">
        <f>IF(OR($A27="",$H27="",$I27="",$O27="Canceled"),"",IFERROR(MAX(0,IF($J27="",$I27,$J27)-$H27+1),""))</f>
        <v/>
      </c>
      <c r="L27" s="20" t="n"/>
      <c r="M27" s="15" t="n"/>
      <c r="N27" s="15" t="n"/>
      <c r="O27" s="15" t="n"/>
      <c r="P27" s="15" t="n"/>
      <c r="Q27" s="16" t="n"/>
      <c r="R27" s="21">
        <f>IF($A27="","",IF(COUNTIF($A$5:$A$124,$A27)&gt;1,"Review duplicate transfer ID",IF(OR($B27="",$C27="",$D27="",$F27="",$H27="",$I27="",$M27="",$N27="",$O27="",$P27=""),"Review missing required fields",IF($I27&lt;$H27,"Review release due date",IF(AND($J27&lt;&gt;"",$J27&lt;$H27),"Review released date",IF(AND($O27="Complete",$J27=""),"Review missing release date",IF(AND($O27&lt;&gt;"Complete",$O27&lt;&gt;"Canceled",$I27&lt;TODAY(),$J27=""),"Review overdue old-unit release",IF(AND($O27="Complete",$N27&lt;&gt;"Closed Out"),"Review access closeout",IF(AND($O27="Complete",$M27="Not Set"),"Review charge status",IF(AND(ISNUMBER($K27),$K27&gt;Assumptions!$B$6),"Review overlap above limit",""))))))))))</f>
        <v/>
      </c>
    </row>
    <row r="28" ht="23" customHeight="1">
      <c r="A28" s="15" t="n"/>
      <c r="B28" s="16" t="n"/>
      <c r="C28" s="16" t="n"/>
      <c r="D28" s="15" t="n"/>
      <c r="E28" s="29" t="n"/>
      <c r="F28" s="15" t="n"/>
      <c r="G28" s="29" t="n"/>
      <c r="H28" s="18" t="n"/>
      <c r="I28" s="18" t="n"/>
      <c r="J28" s="18" t="n"/>
      <c r="K28" s="22">
        <f>IF(OR($A28="",$H28="",$I28="",$O28="Canceled"),"",IFERROR(MAX(0,IF($J28="",$I28,$J28)-$H28+1),""))</f>
        <v/>
      </c>
      <c r="L28" s="20" t="n"/>
      <c r="M28" s="15" t="n"/>
      <c r="N28" s="15" t="n"/>
      <c r="O28" s="15" t="n"/>
      <c r="P28" s="15" t="n"/>
      <c r="Q28" s="16" t="n"/>
      <c r="R28" s="23">
        <f>IF($A28="","",IF(COUNTIF($A$5:$A$124,$A28)&gt;1,"Review duplicate transfer ID",IF(OR($B28="",$C28="",$D28="",$F28="",$H28="",$I28="",$M28="",$N28="",$O28="",$P28=""),"Review missing required fields",IF($I28&lt;$H28,"Review release due date",IF(AND($J28&lt;&gt;"",$J28&lt;$H28),"Review released date",IF(AND($O28="Complete",$J28=""),"Review missing release date",IF(AND($O28&lt;&gt;"Complete",$O28&lt;&gt;"Canceled",$I28&lt;TODAY(),$J28=""),"Review overdue old-unit release",IF(AND($O28="Complete",$N28&lt;&gt;"Closed Out"),"Review access closeout",IF(AND($O28="Complete",$M28="Not Set"),"Review charge status",IF(AND(ISNUMBER($K28),$K28&gt;Assumptions!$B$6),"Review overlap above limit",""))))))))))</f>
        <v/>
      </c>
    </row>
    <row r="29" ht="23" customHeight="1">
      <c r="A29" s="15" t="n"/>
      <c r="B29" s="16" t="n"/>
      <c r="C29" s="16" t="n"/>
      <c r="D29" s="15" t="n"/>
      <c r="E29" s="29" t="n"/>
      <c r="F29" s="15" t="n"/>
      <c r="G29" s="29" t="n"/>
      <c r="H29" s="18" t="n"/>
      <c r="I29" s="18" t="n"/>
      <c r="J29" s="18" t="n"/>
      <c r="K29" s="19">
        <f>IF(OR($A29="",$H29="",$I29="",$O29="Canceled"),"",IFERROR(MAX(0,IF($J29="",$I29,$J29)-$H29+1),""))</f>
        <v/>
      </c>
      <c r="L29" s="20" t="n"/>
      <c r="M29" s="15" t="n"/>
      <c r="N29" s="15" t="n"/>
      <c r="O29" s="15" t="n"/>
      <c r="P29" s="15" t="n"/>
      <c r="Q29" s="16" t="n"/>
      <c r="R29" s="21">
        <f>IF($A29="","",IF(COUNTIF($A$5:$A$124,$A29)&gt;1,"Review duplicate transfer ID",IF(OR($B29="",$C29="",$D29="",$F29="",$H29="",$I29="",$M29="",$N29="",$O29="",$P29=""),"Review missing required fields",IF($I29&lt;$H29,"Review release due date",IF(AND($J29&lt;&gt;"",$J29&lt;$H29),"Review released date",IF(AND($O29="Complete",$J29=""),"Review missing release date",IF(AND($O29&lt;&gt;"Complete",$O29&lt;&gt;"Canceled",$I29&lt;TODAY(),$J29=""),"Review overdue old-unit release",IF(AND($O29="Complete",$N29&lt;&gt;"Closed Out"),"Review access closeout",IF(AND($O29="Complete",$M29="Not Set"),"Review charge status",IF(AND(ISNUMBER($K29),$K29&gt;Assumptions!$B$6),"Review overlap above limit",""))))))))))</f>
        <v/>
      </c>
    </row>
    <row r="30" ht="23" customHeight="1">
      <c r="A30" s="15" t="n"/>
      <c r="B30" s="16" t="n"/>
      <c r="C30" s="16" t="n"/>
      <c r="D30" s="15" t="n"/>
      <c r="E30" s="29" t="n"/>
      <c r="F30" s="15" t="n"/>
      <c r="G30" s="29" t="n"/>
      <c r="H30" s="18" t="n"/>
      <c r="I30" s="18" t="n"/>
      <c r="J30" s="18" t="n"/>
      <c r="K30" s="22">
        <f>IF(OR($A30="",$H30="",$I30="",$O30="Canceled"),"",IFERROR(MAX(0,IF($J30="",$I30,$J30)-$H30+1),""))</f>
        <v/>
      </c>
      <c r="L30" s="20" t="n"/>
      <c r="M30" s="15" t="n"/>
      <c r="N30" s="15" t="n"/>
      <c r="O30" s="15" t="n"/>
      <c r="P30" s="15" t="n"/>
      <c r="Q30" s="16" t="n"/>
      <c r="R30" s="23">
        <f>IF($A30="","",IF(COUNTIF($A$5:$A$124,$A30)&gt;1,"Review duplicate transfer ID",IF(OR($B30="",$C30="",$D30="",$F30="",$H30="",$I30="",$M30="",$N30="",$O30="",$P30=""),"Review missing required fields",IF($I30&lt;$H30,"Review release due date",IF(AND($J30&lt;&gt;"",$J30&lt;$H30),"Review released date",IF(AND($O30="Complete",$J30=""),"Review missing release date",IF(AND($O30&lt;&gt;"Complete",$O30&lt;&gt;"Canceled",$I30&lt;TODAY(),$J30=""),"Review overdue old-unit release",IF(AND($O30="Complete",$N30&lt;&gt;"Closed Out"),"Review access closeout",IF(AND($O30="Complete",$M30="Not Set"),"Review charge status",IF(AND(ISNUMBER($K30),$K30&gt;Assumptions!$B$6),"Review overlap above limit",""))))))))))</f>
        <v/>
      </c>
    </row>
    <row r="31" ht="23" customHeight="1">
      <c r="A31" s="15" t="n"/>
      <c r="B31" s="16" t="n"/>
      <c r="C31" s="16" t="n"/>
      <c r="D31" s="15" t="n"/>
      <c r="E31" s="29" t="n"/>
      <c r="F31" s="15" t="n"/>
      <c r="G31" s="29" t="n"/>
      <c r="H31" s="18" t="n"/>
      <c r="I31" s="18" t="n"/>
      <c r="J31" s="18" t="n"/>
      <c r="K31" s="19">
        <f>IF(OR($A31="",$H31="",$I31="",$O31="Canceled"),"",IFERROR(MAX(0,IF($J31="",$I31,$J31)-$H31+1),""))</f>
        <v/>
      </c>
      <c r="L31" s="20" t="n"/>
      <c r="M31" s="15" t="n"/>
      <c r="N31" s="15" t="n"/>
      <c r="O31" s="15" t="n"/>
      <c r="P31" s="15" t="n"/>
      <c r="Q31" s="16" t="n"/>
      <c r="R31" s="21">
        <f>IF($A31="","",IF(COUNTIF($A$5:$A$124,$A31)&gt;1,"Review duplicate transfer ID",IF(OR($B31="",$C31="",$D31="",$F31="",$H31="",$I31="",$M31="",$N31="",$O31="",$P31=""),"Review missing required fields",IF($I31&lt;$H31,"Review release due date",IF(AND($J31&lt;&gt;"",$J31&lt;$H31),"Review released date",IF(AND($O31="Complete",$J31=""),"Review missing release date",IF(AND($O31&lt;&gt;"Complete",$O31&lt;&gt;"Canceled",$I31&lt;TODAY(),$J31=""),"Review overdue old-unit release",IF(AND($O31="Complete",$N31&lt;&gt;"Closed Out"),"Review access closeout",IF(AND($O31="Complete",$M31="Not Set"),"Review charge status",IF(AND(ISNUMBER($K31),$K31&gt;Assumptions!$B$6),"Review overlap above limit",""))))))))))</f>
        <v/>
      </c>
    </row>
    <row r="32" ht="23" customHeight="1">
      <c r="A32" s="15" t="n"/>
      <c r="B32" s="16" t="n"/>
      <c r="C32" s="16" t="n"/>
      <c r="D32" s="15" t="n"/>
      <c r="E32" s="29" t="n"/>
      <c r="F32" s="15" t="n"/>
      <c r="G32" s="29" t="n"/>
      <c r="H32" s="18" t="n"/>
      <c r="I32" s="18" t="n"/>
      <c r="J32" s="18" t="n"/>
      <c r="K32" s="22">
        <f>IF(OR($A32="",$H32="",$I32="",$O32="Canceled"),"",IFERROR(MAX(0,IF($J32="",$I32,$J32)-$H32+1),""))</f>
        <v/>
      </c>
      <c r="L32" s="20" t="n"/>
      <c r="M32" s="15" t="n"/>
      <c r="N32" s="15" t="n"/>
      <c r="O32" s="15" t="n"/>
      <c r="P32" s="15" t="n"/>
      <c r="Q32" s="16" t="n"/>
      <c r="R32" s="23">
        <f>IF($A32="","",IF(COUNTIF($A$5:$A$124,$A32)&gt;1,"Review duplicate transfer ID",IF(OR($B32="",$C32="",$D32="",$F32="",$H32="",$I32="",$M32="",$N32="",$O32="",$P32=""),"Review missing required fields",IF($I32&lt;$H32,"Review release due date",IF(AND($J32&lt;&gt;"",$J32&lt;$H32),"Review released date",IF(AND($O32="Complete",$J32=""),"Review missing release date",IF(AND($O32&lt;&gt;"Complete",$O32&lt;&gt;"Canceled",$I32&lt;TODAY(),$J32=""),"Review overdue old-unit release",IF(AND($O32="Complete",$N32&lt;&gt;"Closed Out"),"Review access closeout",IF(AND($O32="Complete",$M32="Not Set"),"Review charge status",IF(AND(ISNUMBER($K32),$K32&gt;Assumptions!$B$6),"Review overlap above limit",""))))))))))</f>
        <v/>
      </c>
    </row>
    <row r="33" ht="23" customHeight="1">
      <c r="A33" s="15" t="n"/>
      <c r="B33" s="16" t="n"/>
      <c r="C33" s="16" t="n"/>
      <c r="D33" s="15" t="n"/>
      <c r="E33" s="29" t="n"/>
      <c r="F33" s="15" t="n"/>
      <c r="G33" s="29" t="n"/>
      <c r="H33" s="18" t="n"/>
      <c r="I33" s="18" t="n"/>
      <c r="J33" s="18" t="n"/>
      <c r="K33" s="19">
        <f>IF(OR($A33="",$H33="",$I33="",$O33="Canceled"),"",IFERROR(MAX(0,IF($J33="",$I33,$J33)-$H33+1),""))</f>
        <v/>
      </c>
      <c r="L33" s="20" t="n"/>
      <c r="M33" s="15" t="n"/>
      <c r="N33" s="15" t="n"/>
      <c r="O33" s="15" t="n"/>
      <c r="P33" s="15" t="n"/>
      <c r="Q33" s="16" t="n"/>
      <c r="R33" s="21">
        <f>IF($A33="","",IF(COUNTIF($A$5:$A$124,$A33)&gt;1,"Review duplicate transfer ID",IF(OR($B33="",$C33="",$D33="",$F33="",$H33="",$I33="",$M33="",$N33="",$O33="",$P33=""),"Review missing required fields",IF($I33&lt;$H33,"Review release due date",IF(AND($J33&lt;&gt;"",$J33&lt;$H33),"Review released date",IF(AND($O33="Complete",$J33=""),"Review missing release date",IF(AND($O33&lt;&gt;"Complete",$O33&lt;&gt;"Canceled",$I33&lt;TODAY(),$J33=""),"Review overdue old-unit release",IF(AND($O33="Complete",$N33&lt;&gt;"Closed Out"),"Review access closeout",IF(AND($O33="Complete",$M33="Not Set"),"Review charge status",IF(AND(ISNUMBER($K33),$K33&gt;Assumptions!$B$6),"Review overlap above limit",""))))))))))</f>
        <v/>
      </c>
    </row>
    <row r="34" ht="23" customHeight="1">
      <c r="A34" s="15" t="n"/>
      <c r="B34" s="16" t="n"/>
      <c r="C34" s="16" t="n"/>
      <c r="D34" s="15" t="n"/>
      <c r="E34" s="29" t="n"/>
      <c r="F34" s="15" t="n"/>
      <c r="G34" s="29" t="n"/>
      <c r="H34" s="18" t="n"/>
      <c r="I34" s="18" t="n"/>
      <c r="J34" s="18" t="n"/>
      <c r="K34" s="22">
        <f>IF(OR($A34="",$H34="",$I34="",$O34="Canceled"),"",IFERROR(MAX(0,IF($J34="",$I34,$J34)-$H34+1),""))</f>
        <v/>
      </c>
      <c r="L34" s="20" t="n"/>
      <c r="M34" s="15" t="n"/>
      <c r="N34" s="15" t="n"/>
      <c r="O34" s="15" t="n"/>
      <c r="P34" s="15" t="n"/>
      <c r="Q34" s="16" t="n"/>
      <c r="R34" s="23">
        <f>IF($A34="","",IF(COUNTIF($A$5:$A$124,$A34)&gt;1,"Review duplicate transfer ID",IF(OR($B34="",$C34="",$D34="",$F34="",$H34="",$I34="",$M34="",$N34="",$O34="",$P34=""),"Review missing required fields",IF($I34&lt;$H34,"Review release due date",IF(AND($J34&lt;&gt;"",$J34&lt;$H34),"Review released date",IF(AND($O34="Complete",$J34=""),"Review missing release date",IF(AND($O34&lt;&gt;"Complete",$O34&lt;&gt;"Canceled",$I34&lt;TODAY(),$J34=""),"Review overdue old-unit release",IF(AND($O34="Complete",$N34&lt;&gt;"Closed Out"),"Review access closeout",IF(AND($O34="Complete",$M34="Not Set"),"Review charge status",IF(AND(ISNUMBER($K34),$K34&gt;Assumptions!$B$6),"Review overlap above limit",""))))))))))</f>
        <v/>
      </c>
    </row>
    <row r="35" ht="23" customHeight="1">
      <c r="A35" s="15" t="n"/>
      <c r="B35" s="16" t="n"/>
      <c r="C35" s="16" t="n"/>
      <c r="D35" s="15" t="n"/>
      <c r="E35" s="29" t="n"/>
      <c r="F35" s="15" t="n"/>
      <c r="G35" s="29" t="n"/>
      <c r="H35" s="18" t="n"/>
      <c r="I35" s="18" t="n"/>
      <c r="J35" s="18" t="n"/>
      <c r="K35" s="19">
        <f>IF(OR($A35="",$H35="",$I35="",$O35="Canceled"),"",IFERROR(MAX(0,IF($J35="",$I35,$J35)-$H35+1),""))</f>
        <v/>
      </c>
      <c r="L35" s="20" t="n"/>
      <c r="M35" s="15" t="n"/>
      <c r="N35" s="15" t="n"/>
      <c r="O35" s="15" t="n"/>
      <c r="P35" s="15" t="n"/>
      <c r="Q35" s="16" t="n"/>
      <c r="R35" s="21">
        <f>IF($A35="","",IF(COUNTIF($A$5:$A$124,$A35)&gt;1,"Review duplicate transfer ID",IF(OR($B35="",$C35="",$D35="",$F35="",$H35="",$I35="",$M35="",$N35="",$O35="",$P35=""),"Review missing required fields",IF($I35&lt;$H35,"Review release due date",IF(AND($J35&lt;&gt;"",$J35&lt;$H35),"Review released date",IF(AND($O35="Complete",$J35=""),"Review missing release date",IF(AND($O35&lt;&gt;"Complete",$O35&lt;&gt;"Canceled",$I35&lt;TODAY(),$J35=""),"Review overdue old-unit release",IF(AND($O35="Complete",$N35&lt;&gt;"Closed Out"),"Review access closeout",IF(AND($O35="Complete",$M35="Not Set"),"Review charge status",IF(AND(ISNUMBER($K35),$K35&gt;Assumptions!$B$6),"Review overlap above limit",""))))))))))</f>
        <v/>
      </c>
    </row>
    <row r="36" ht="23" customHeight="1">
      <c r="A36" s="15" t="n"/>
      <c r="B36" s="16" t="n"/>
      <c r="C36" s="16" t="n"/>
      <c r="D36" s="15" t="n"/>
      <c r="E36" s="29" t="n"/>
      <c r="F36" s="15" t="n"/>
      <c r="G36" s="29" t="n"/>
      <c r="H36" s="18" t="n"/>
      <c r="I36" s="18" t="n"/>
      <c r="J36" s="18" t="n"/>
      <c r="K36" s="22">
        <f>IF(OR($A36="",$H36="",$I36="",$O36="Canceled"),"",IFERROR(MAX(0,IF($J36="",$I36,$J36)-$H36+1),""))</f>
        <v/>
      </c>
      <c r="L36" s="20" t="n"/>
      <c r="M36" s="15" t="n"/>
      <c r="N36" s="15" t="n"/>
      <c r="O36" s="15" t="n"/>
      <c r="P36" s="15" t="n"/>
      <c r="Q36" s="16" t="n"/>
      <c r="R36" s="23">
        <f>IF($A36="","",IF(COUNTIF($A$5:$A$124,$A36)&gt;1,"Review duplicate transfer ID",IF(OR($B36="",$C36="",$D36="",$F36="",$H36="",$I36="",$M36="",$N36="",$O36="",$P36=""),"Review missing required fields",IF($I36&lt;$H36,"Review release due date",IF(AND($J36&lt;&gt;"",$J36&lt;$H36),"Review released date",IF(AND($O36="Complete",$J36=""),"Review missing release date",IF(AND($O36&lt;&gt;"Complete",$O36&lt;&gt;"Canceled",$I36&lt;TODAY(),$J36=""),"Review overdue old-unit release",IF(AND($O36="Complete",$N36&lt;&gt;"Closed Out"),"Review access closeout",IF(AND($O36="Complete",$M36="Not Set"),"Review charge status",IF(AND(ISNUMBER($K36),$K36&gt;Assumptions!$B$6),"Review overlap above limit",""))))))))))</f>
        <v/>
      </c>
    </row>
    <row r="37" ht="23" customHeight="1">
      <c r="A37" s="15" t="n"/>
      <c r="B37" s="16" t="n"/>
      <c r="C37" s="16" t="n"/>
      <c r="D37" s="15" t="n"/>
      <c r="E37" s="29" t="n"/>
      <c r="F37" s="15" t="n"/>
      <c r="G37" s="29" t="n"/>
      <c r="H37" s="18" t="n"/>
      <c r="I37" s="18" t="n"/>
      <c r="J37" s="18" t="n"/>
      <c r="K37" s="19">
        <f>IF(OR($A37="",$H37="",$I37="",$O37="Canceled"),"",IFERROR(MAX(0,IF($J37="",$I37,$J37)-$H37+1),""))</f>
        <v/>
      </c>
      <c r="L37" s="20" t="n"/>
      <c r="M37" s="15" t="n"/>
      <c r="N37" s="15" t="n"/>
      <c r="O37" s="15" t="n"/>
      <c r="P37" s="15" t="n"/>
      <c r="Q37" s="16" t="n"/>
      <c r="R37" s="21">
        <f>IF($A37="","",IF(COUNTIF($A$5:$A$124,$A37)&gt;1,"Review duplicate transfer ID",IF(OR($B37="",$C37="",$D37="",$F37="",$H37="",$I37="",$M37="",$N37="",$O37="",$P37=""),"Review missing required fields",IF($I37&lt;$H37,"Review release due date",IF(AND($J37&lt;&gt;"",$J37&lt;$H37),"Review released date",IF(AND($O37="Complete",$J37=""),"Review missing release date",IF(AND($O37&lt;&gt;"Complete",$O37&lt;&gt;"Canceled",$I37&lt;TODAY(),$J37=""),"Review overdue old-unit release",IF(AND($O37="Complete",$N37&lt;&gt;"Closed Out"),"Review access closeout",IF(AND($O37="Complete",$M37="Not Set"),"Review charge status",IF(AND(ISNUMBER($K37),$K37&gt;Assumptions!$B$6),"Review overlap above limit",""))))))))))</f>
        <v/>
      </c>
    </row>
    <row r="38" ht="23" customHeight="1">
      <c r="A38" s="15" t="n"/>
      <c r="B38" s="16" t="n"/>
      <c r="C38" s="16" t="n"/>
      <c r="D38" s="15" t="n"/>
      <c r="E38" s="29" t="n"/>
      <c r="F38" s="15" t="n"/>
      <c r="G38" s="29" t="n"/>
      <c r="H38" s="18" t="n"/>
      <c r="I38" s="18" t="n"/>
      <c r="J38" s="18" t="n"/>
      <c r="K38" s="22">
        <f>IF(OR($A38="",$H38="",$I38="",$O38="Canceled"),"",IFERROR(MAX(0,IF($J38="",$I38,$J38)-$H38+1),""))</f>
        <v/>
      </c>
      <c r="L38" s="20" t="n"/>
      <c r="M38" s="15" t="n"/>
      <c r="N38" s="15" t="n"/>
      <c r="O38" s="15" t="n"/>
      <c r="P38" s="15" t="n"/>
      <c r="Q38" s="16" t="n"/>
      <c r="R38" s="23">
        <f>IF($A38="","",IF(COUNTIF($A$5:$A$124,$A38)&gt;1,"Review duplicate transfer ID",IF(OR($B38="",$C38="",$D38="",$F38="",$H38="",$I38="",$M38="",$N38="",$O38="",$P38=""),"Review missing required fields",IF($I38&lt;$H38,"Review release due date",IF(AND($J38&lt;&gt;"",$J38&lt;$H38),"Review released date",IF(AND($O38="Complete",$J38=""),"Review missing release date",IF(AND($O38&lt;&gt;"Complete",$O38&lt;&gt;"Canceled",$I38&lt;TODAY(),$J38=""),"Review overdue old-unit release",IF(AND($O38="Complete",$N38&lt;&gt;"Closed Out"),"Review access closeout",IF(AND($O38="Complete",$M38="Not Set"),"Review charge status",IF(AND(ISNUMBER($K38),$K38&gt;Assumptions!$B$6),"Review overlap above limit",""))))))))))</f>
        <v/>
      </c>
    </row>
    <row r="39" ht="23" customHeight="1">
      <c r="A39" s="15" t="n"/>
      <c r="B39" s="16" t="n"/>
      <c r="C39" s="16" t="n"/>
      <c r="D39" s="15" t="n"/>
      <c r="E39" s="29" t="n"/>
      <c r="F39" s="15" t="n"/>
      <c r="G39" s="29" t="n"/>
      <c r="H39" s="18" t="n"/>
      <c r="I39" s="18" t="n"/>
      <c r="J39" s="18" t="n"/>
      <c r="K39" s="19">
        <f>IF(OR($A39="",$H39="",$I39="",$O39="Canceled"),"",IFERROR(MAX(0,IF($J39="",$I39,$J39)-$H39+1),""))</f>
        <v/>
      </c>
      <c r="L39" s="20" t="n"/>
      <c r="M39" s="15" t="n"/>
      <c r="N39" s="15" t="n"/>
      <c r="O39" s="15" t="n"/>
      <c r="P39" s="15" t="n"/>
      <c r="Q39" s="16" t="n"/>
      <c r="R39" s="21">
        <f>IF($A39="","",IF(COUNTIF($A$5:$A$124,$A39)&gt;1,"Review duplicate transfer ID",IF(OR($B39="",$C39="",$D39="",$F39="",$H39="",$I39="",$M39="",$N39="",$O39="",$P39=""),"Review missing required fields",IF($I39&lt;$H39,"Review release due date",IF(AND($J39&lt;&gt;"",$J39&lt;$H39),"Review released date",IF(AND($O39="Complete",$J39=""),"Review missing release date",IF(AND($O39&lt;&gt;"Complete",$O39&lt;&gt;"Canceled",$I39&lt;TODAY(),$J39=""),"Review overdue old-unit release",IF(AND($O39="Complete",$N39&lt;&gt;"Closed Out"),"Review access closeout",IF(AND($O39="Complete",$M39="Not Set"),"Review charge status",IF(AND(ISNUMBER($K39),$K39&gt;Assumptions!$B$6),"Review overlap above limit",""))))))))))</f>
        <v/>
      </c>
    </row>
    <row r="40" ht="23" customHeight="1">
      <c r="A40" s="15" t="n"/>
      <c r="B40" s="16" t="n"/>
      <c r="C40" s="16" t="n"/>
      <c r="D40" s="15" t="n"/>
      <c r="E40" s="29" t="n"/>
      <c r="F40" s="15" t="n"/>
      <c r="G40" s="29" t="n"/>
      <c r="H40" s="18" t="n"/>
      <c r="I40" s="18" t="n"/>
      <c r="J40" s="18" t="n"/>
      <c r="K40" s="22">
        <f>IF(OR($A40="",$H40="",$I40="",$O40="Canceled"),"",IFERROR(MAX(0,IF($J40="",$I40,$J40)-$H40+1),""))</f>
        <v/>
      </c>
      <c r="L40" s="20" t="n"/>
      <c r="M40" s="15" t="n"/>
      <c r="N40" s="15" t="n"/>
      <c r="O40" s="15" t="n"/>
      <c r="P40" s="15" t="n"/>
      <c r="Q40" s="16" t="n"/>
      <c r="R40" s="23">
        <f>IF($A40="","",IF(COUNTIF($A$5:$A$124,$A40)&gt;1,"Review duplicate transfer ID",IF(OR($B40="",$C40="",$D40="",$F40="",$H40="",$I40="",$M40="",$N40="",$O40="",$P40=""),"Review missing required fields",IF($I40&lt;$H40,"Review release due date",IF(AND($J40&lt;&gt;"",$J40&lt;$H40),"Review released date",IF(AND($O40="Complete",$J40=""),"Review missing release date",IF(AND($O40&lt;&gt;"Complete",$O40&lt;&gt;"Canceled",$I40&lt;TODAY(),$J40=""),"Review overdue old-unit release",IF(AND($O40="Complete",$N40&lt;&gt;"Closed Out"),"Review access closeout",IF(AND($O40="Complete",$M40="Not Set"),"Review charge status",IF(AND(ISNUMBER($K40),$K40&gt;Assumptions!$B$6),"Review overlap above limit",""))))))))))</f>
        <v/>
      </c>
    </row>
    <row r="41" ht="23" customHeight="1">
      <c r="A41" s="15" t="n"/>
      <c r="B41" s="16" t="n"/>
      <c r="C41" s="16" t="n"/>
      <c r="D41" s="15" t="n"/>
      <c r="E41" s="29" t="n"/>
      <c r="F41" s="15" t="n"/>
      <c r="G41" s="29" t="n"/>
      <c r="H41" s="18" t="n"/>
      <c r="I41" s="18" t="n"/>
      <c r="J41" s="18" t="n"/>
      <c r="K41" s="19">
        <f>IF(OR($A41="",$H41="",$I41="",$O41="Canceled"),"",IFERROR(MAX(0,IF($J41="",$I41,$J41)-$H41+1),""))</f>
        <v/>
      </c>
      <c r="L41" s="20" t="n"/>
      <c r="M41" s="15" t="n"/>
      <c r="N41" s="15" t="n"/>
      <c r="O41" s="15" t="n"/>
      <c r="P41" s="15" t="n"/>
      <c r="Q41" s="16" t="n"/>
      <c r="R41" s="21">
        <f>IF($A41="","",IF(COUNTIF($A$5:$A$124,$A41)&gt;1,"Review duplicate transfer ID",IF(OR($B41="",$C41="",$D41="",$F41="",$H41="",$I41="",$M41="",$N41="",$O41="",$P41=""),"Review missing required fields",IF($I41&lt;$H41,"Review release due date",IF(AND($J41&lt;&gt;"",$J41&lt;$H41),"Review released date",IF(AND($O41="Complete",$J41=""),"Review missing release date",IF(AND($O41&lt;&gt;"Complete",$O41&lt;&gt;"Canceled",$I41&lt;TODAY(),$J41=""),"Review overdue old-unit release",IF(AND($O41="Complete",$N41&lt;&gt;"Closed Out"),"Review access closeout",IF(AND($O41="Complete",$M41="Not Set"),"Review charge status",IF(AND(ISNUMBER($K41),$K41&gt;Assumptions!$B$6),"Review overlap above limit",""))))))))))</f>
        <v/>
      </c>
    </row>
    <row r="42" ht="23" customHeight="1">
      <c r="A42" s="15" t="n"/>
      <c r="B42" s="16" t="n"/>
      <c r="C42" s="16" t="n"/>
      <c r="D42" s="15" t="n"/>
      <c r="E42" s="29" t="n"/>
      <c r="F42" s="15" t="n"/>
      <c r="G42" s="29" t="n"/>
      <c r="H42" s="18" t="n"/>
      <c r="I42" s="18" t="n"/>
      <c r="J42" s="18" t="n"/>
      <c r="K42" s="22">
        <f>IF(OR($A42="",$H42="",$I42="",$O42="Canceled"),"",IFERROR(MAX(0,IF($J42="",$I42,$J42)-$H42+1),""))</f>
        <v/>
      </c>
      <c r="L42" s="20" t="n"/>
      <c r="M42" s="15" t="n"/>
      <c r="N42" s="15" t="n"/>
      <c r="O42" s="15" t="n"/>
      <c r="P42" s="15" t="n"/>
      <c r="Q42" s="16" t="n"/>
      <c r="R42" s="23">
        <f>IF($A42="","",IF(COUNTIF($A$5:$A$124,$A42)&gt;1,"Review duplicate transfer ID",IF(OR($B42="",$C42="",$D42="",$F42="",$H42="",$I42="",$M42="",$N42="",$O42="",$P42=""),"Review missing required fields",IF($I42&lt;$H42,"Review release due date",IF(AND($J42&lt;&gt;"",$J42&lt;$H42),"Review released date",IF(AND($O42="Complete",$J42=""),"Review missing release date",IF(AND($O42&lt;&gt;"Complete",$O42&lt;&gt;"Canceled",$I42&lt;TODAY(),$J42=""),"Review overdue old-unit release",IF(AND($O42="Complete",$N42&lt;&gt;"Closed Out"),"Review access closeout",IF(AND($O42="Complete",$M42="Not Set"),"Review charge status",IF(AND(ISNUMBER($K42),$K42&gt;Assumptions!$B$6),"Review overlap above limit",""))))))))))</f>
        <v/>
      </c>
    </row>
    <row r="43" ht="23" customHeight="1">
      <c r="A43" s="15" t="n"/>
      <c r="B43" s="16" t="n"/>
      <c r="C43" s="16" t="n"/>
      <c r="D43" s="15" t="n"/>
      <c r="E43" s="29" t="n"/>
      <c r="F43" s="15" t="n"/>
      <c r="G43" s="29" t="n"/>
      <c r="H43" s="18" t="n"/>
      <c r="I43" s="18" t="n"/>
      <c r="J43" s="18" t="n"/>
      <c r="K43" s="19">
        <f>IF(OR($A43="",$H43="",$I43="",$O43="Canceled"),"",IFERROR(MAX(0,IF($J43="",$I43,$J43)-$H43+1),""))</f>
        <v/>
      </c>
      <c r="L43" s="20" t="n"/>
      <c r="M43" s="15" t="n"/>
      <c r="N43" s="15" t="n"/>
      <c r="O43" s="15" t="n"/>
      <c r="P43" s="15" t="n"/>
      <c r="Q43" s="16" t="n"/>
      <c r="R43" s="21">
        <f>IF($A43="","",IF(COUNTIF($A$5:$A$124,$A43)&gt;1,"Review duplicate transfer ID",IF(OR($B43="",$C43="",$D43="",$F43="",$H43="",$I43="",$M43="",$N43="",$O43="",$P43=""),"Review missing required fields",IF($I43&lt;$H43,"Review release due date",IF(AND($J43&lt;&gt;"",$J43&lt;$H43),"Review released date",IF(AND($O43="Complete",$J43=""),"Review missing release date",IF(AND($O43&lt;&gt;"Complete",$O43&lt;&gt;"Canceled",$I43&lt;TODAY(),$J43=""),"Review overdue old-unit release",IF(AND($O43="Complete",$N43&lt;&gt;"Closed Out"),"Review access closeout",IF(AND($O43="Complete",$M43="Not Set"),"Review charge status",IF(AND(ISNUMBER($K43),$K43&gt;Assumptions!$B$6),"Review overlap above limit",""))))))))))</f>
        <v/>
      </c>
    </row>
    <row r="44" ht="23" customHeight="1">
      <c r="A44" s="15" t="n"/>
      <c r="B44" s="16" t="n"/>
      <c r="C44" s="16" t="n"/>
      <c r="D44" s="15" t="n"/>
      <c r="E44" s="29" t="n"/>
      <c r="F44" s="15" t="n"/>
      <c r="G44" s="29" t="n"/>
      <c r="H44" s="18" t="n"/>
      <c r="I44" s="18" t="n"/>
      <c r="J44" s="18" t="n"/>
      <c r="K44" s="22">
        <f>IF(OR($A44="",$H44="",$I44="",$O44="Canceled"),"",IFERROR(MAX(0,IF($J44="",$I44,$J44)-$H44+1),""))</f>
        <v/>
      </c>
      <c r="L44" s="20" t="n"/>
      <c r="M44" s="15" t="n"/>
      <c r="N44" s="15" t="n"/>
      <c r="O44" s="15" t="n"/>
      <c r="P44" s="15" t="n"/>
      <c r="Q44" s="16" t="n"/>
      <c r="R44" s="23">
        <f>IF($A44="","",IF(COUNTIF($A$5:$A$124,$A44)&gt;1,"Review duplicate transfer ID",IF(OR($B44="",$C44="",$D44="",$F44="",$H44="",$I44="",$M44="",$N44="",$O44="",$P44=""),"Review missing required fields",IF($I44&lt;$H44,"Review release due date",IF(AND($J44&lt;&gt;"",$J44&lt;$H44),"Review released date",IF(AND($O44="Complete",$J44=""),"Review missing release date",IF(AND($O44&lt;&gt;"Complete",$O44&lt;&gt;"Canceled",$I44&lt;TODAY(),$J44=""),"Review overdue old-unit release",IF(AND($O44="Complete",$N44&lt;&gt;"Closed Out"),"Review access closeout",IF(AND($O44="Complete",$M44="Not Set"),"Review charge status",IF(AND(ISNUMBER($K44),$K44&gt;Assumptions!$B$6),"Review overlap above limit",""))))))))))</f>
        <v/>
      </c>
    </row>
    <row r="45" ht="23" customHeight="1">
      <c r="A45" s="15" t="n"/>
      <c r="B45" s="16" t="n"/>
      <c r="C45" s="16" t="n"/>
      <c r="D45" s="15" t="n"/>
      <c r="E45" s="29" t="n"/>
      <c r="F45" s="15" t="n"/>
      <c r="G45" s="29" t="n"/>
      <c r="H45" s="18" t="n"/>
      <c r="I45" s="18" t="n"/>
      <c r="J45" s="18" t="n"/>
      <c r="K45" s="19">
        <f>IF(OR($A45="",$H45="",$I45="",$O45="Canceled"),"",IFERROR(MAX(0,IF($J45="",$I45,$J45)-$H45+1),""))</f>
        <v/>
      </c>
      <c r="L45" s="20" t="n"/>
      <c r="M45" s="15" t="n"/>
      <c r="N45" s="15" t="n"/>
      <c r="O45" s="15" t="n"/>
      <c r="P45" s="15" t="n"/>
      <c r="Q45" s="16" t="n"/>
      <c r="R45" s="21">
        <f>IF($A45="","",IF(COUNTIF($A$5:$A$124,$A45)&gt;1,"Review duplicate transfer ID",IF(OR($B45="",$C45="",$D45="",$F45="",$H45="",$I45="",$M45="",$N45="",$O45="",$P45=""),"Review missing required fields",IF($I45&lt;$H45,"Review release due date",IF(AND($J45&lt;&gt;"",$J45&lt;$H45),"Review released date",IF(AND($O45="Complete",$J45=""),"Review missing release date",IF(AND($O45&lt;&gt;"Complete",$O45&lt;&gt;"Canceled",$I45&lt;TODAY(),$J45=""),"Review overdue old-unit release",IF(AND($O45="Complete",$N45&lt;&gt;"Closed Out"),"Review access closeout",IF(AND($O45="Complete",$M45="Not Set"),"Review charge status",IF(AND(ISNUMBER($K45),$K45&gt;Assumptions!$B$6),"Review overlap above limit",""))))))))))</f>
        <v/>
      </c>
    </row>
    <row r="46" ht="23" customHeight="1">
      <c r="A46" s="15" t="n"/>
      <c r="B46" s="16" t="n"/>
      <c r="C46" s="16" t="n"/>
      <c r="D46" s="15" t="n"/>
      <c r="E46" s="29" t="n"/>
      <c r="F46" s="15" t="n"/>
      <c r="G46" s="29" t="n"/>
      <c r="H46" s="18" t="n"/>
      <c r="I46" s="18" t="n"/>
      <c r="J46" s="18" t="n"/>
      <c r="K46" s="22">
        <f>IF(OR($A46="",$H46="",$I46="",$O46="Canceled"),"",IFERROR(MAX(0,IF($J46="",$I46,$J46)-$H46+1),""))</f>
        <v/>
      </c>
      <c r="L46" s="20" t="n"/>
      <c r="M46" s="15" t="n"/>
      <c r="N46" s="15" t="n"/>
      <c r="O46" s="15" t="n"/>
      <c r="P46" s="15" t="n"/>
      <c r="Q46" s="16" t="n"/>
      <c r="R46" s="23">
        <f>IF($A46="","",IF(COUNTIF($A$5:$A$124,$A46)&gt;1,"Review duplicate transfer ID",IF(OR($B46="",$C46="",$D46="",$F46="",$H46="",$I46="",$M46="",$N46="",$O46="",$P46=""),"Review missing required fields",IF($I46&lt;$H46,"Review release due date",IF(AND($J46&lt;&gt;"",$J46&lt;$H46),"Review released date",IF(AND($O46="Complete",$J46=""),"Review missing release date",IF(AND($O46&lt;&gt;"Complete",$O46&lt;&gt;"Canceled",$I46&lt;TODAY(),$J46=""),"Review overdue old-unit release",IF(AND($O46="Complete",$N46&lt;&gt;"Closed Out"),"Review access closeout",IF(AND($O46="Complete",$M46="Not Set"),"Review charge status",IF(AND(ISNUMBER($K46),$K46&gt;Assumptions!$B$6),"Review overlap above limit",""))))))))))</f>
        <v/>
      </c>
    </row>
    <row r="47" ht="23" customHeight="1">
      <c r="A47" s="15" t="n"/>
      <c r="B47" s="16" t="n"/>
      <c r="C47" s="16" t="n"/>
      <c r="D47" s="15" t="n"/>
      <c r="E47" s="29" t="n"/>
      <c r="F47" s="15" t="n"/>
      <c r="G47" s="29" t="n"/>
      <c r="H47" s="18" t="n"/>
      <c r="I47" s="18" t="n"/>
      <c r="J47" s="18" t="n"/>
      <c r="K47" s="19">
        <f>IF(OR($A47="",$H47="",$I47="",$O47="Canceled"),"",IFERROR(MAX(0,IF($J47="",$I47,$J47)-$H47+1),""))</f>
        <v/>
      </c>
      <c r="L47" s="20" t="n"/>
      <c r="M47" s="15" t="n"/>
      <c r="N47" s="15" t="n"/>
      <c r="O47" s="15" t="n"/>
      <c r="P47" s="15" t="n"/>
      <c r="Q47" s="16" t="n"/>
      <c r="R47" s="21">
        <f>IF($A47="","",IF(COUNTIF($A$5:$A$124,$A47)&gt;1,"Review duplicate transfer ID",IF(OR($B47="",$C47="",$D47="",$F47="",$H47="",$I47="",$M47="",$N47="",$O47="",$P47=""),"Review missing required fields",IF($I47&lt;$H47,"Review release due date",IF(AND($J47&lt;&gt;"",$J47&lt;$H47),"Review released date",IF(AND($O47="Complete",$J47=""),"Review missing release date",IF(AND($O47&lt;&gt;"Complete",$O47&lt;&gt;"Canceled",$I47&lt;TODAY(),$J47=""),"Review overdue old-unit release",IF(AND($O47="Complete",$N47&lt;&gt;"Closed Out"),"Review access closeout",IF(AND($O47="Complete",$M47="Not Set"),"Review charge status",IF(AND(ISNUMBER($K47),$K47&gt;Assumptions!$B$6),"Review overlap above limit",""))))))))))</f>
        <v/>
      </c>
    </row>
    <row r="48" ht="23" customHeight="1">
      <c r="A48" s="15" t="n"/>
      <c r="B48" s="16" t="n"/>
      <c r="C48" s="16" t="n"/>
      <c r="D48" s="15" t="n"/>
      <c r="E48" s="29" t="n"/>
      <c r="F48" s="15" t="n"/>
      <c r="G48" s="29" t="n"/>
      <c r="H48" s="18" t="n"/>
      <c r="I48" s="18" t="n"/>
      <c r="J48" s="18" t="n"/>
      <c r="K48" s="22">
        <f>IF(OR($A48="",$H48="",$I48="",$O48="Canceled"),"",IFERROR(MAX(0,IF($J48="",$I48,$J48)-$H48+1),""))</f>
        <v/>
      </c>
      <c r="L48" s="20" t="n"/>
      <c r="M48" s="15" t="n"/>
      <c r="N48" s="15" t="n"/>
      <c r="O48" s="15" t="n"/>
      <c r="P48" s="15" t="n"/>
      <c r="Q48" s="16" t="n"/>
      <c r="R48" s="23">
        <f>IF($A48="","",IF(COUNTIF($A$5:$A$124,$A48)&gt;1,"Review duplicate transfer ID",IF(OR($B48="",$C48="",$D48="",$F48="",$H48="",$I48="",$M48="",$N48="",$O48="",$P48=""),"Review missing required fields",IF($I48&lt;$H48,"Review release due date",IF(AND($J48&lt;&gt;"",$J48&lt;$H48),"Review released date",IF(AND($O48="Complete",$J48=""),"Review missing release date",IF(AND($O48&lt;&gt;"Complete",$O48&lt;&gt;"Canceled",$I48&lt;TODAY(),$J48=""),"Review overdue old-unit release",IF(AND($O48="Complete",$N48&lt;&gt;"Closed Out"),"Review access closeout",IF(AND($O48="Complete",$M48="Not Set"),"Review charge status",IF(AND(ISNUMBER($K48),$K48&gt;Assumptions!$B$6),"Review overlap above limit",""))))))))))</f>
        <v/>
      </c>
    </row>
    <row r="49" ht="23" customHeight="1">
      <c r="A49" s="15" t="n"/>
      <c r="B49" s="16" t="n"/>
      <c r="C49" s="16" t="n"/>
      <c r="D49" s="15" t="n"/>
      <c r="E49" s="29" t="n"/>
      <c r="F49" s="15" t="n"/>
      <c r="G49" s="29" t="n"/>
      <c r="H49" s="18" t="n"/>
      <c r="I49" s="18" t="n"/>
      <c r="J49" s="18" t="n"/>
      <c r="K49" s="19">
        <f>IF(OR($A49="",$H49="",$I49="",$O49="Canceled"),"",IFERROR(MAX(0,IF($J49="",$I49,$J49)-$H49+1),""))</f>
        <v/>
      </c>
      <c r="L49" s="20" t="n"/>
      <c r="M49" s="15" t="n"/>
      <c r="N49" s="15" t="n"/>
      <c r="O49" s="15" t="n"/>
      <c r="P49" s="15" t="n"/>
      <c r="Q49" s="16" t="n"/>
      <c r="R49" s="21">
        <f>IF($A49="","",IF(COUNTIF($A$5:$A$124,$A49)&gt;1,"Review duplicate transfer ID",IF(OR($B49="",$C49="",$D49="",$F49="",$H49="",$I49="",$M49="",$N49="",$O49="",$P49=""),"Review missing required fields",IF($I49&lt;$H49,"Review release due date",IF(AND($J49&lt;&gt;"",$J49&lt;$H49),"Review released date",IF(AND($O49="Complete",$J49=""),"Review missing release date",IF(AND($O49&lt;&gt;"Complete",$O49&lt;&gt;"Canceled",$I49&lt;TODAY(),$J49=""),"Review overdue old-unit release",IF(AND($O49="Complete",$N49&lt;&gt;"Closed Out"),"Review access closeout",IF(AND($O49="Complete",$M49="Not Set"),"Review charge status",IF(AND(ISNUMBER($K49),$K49&gt;Assumptions!$B$6),"Review overlap above limit",""))))))))))</f>
        <v/>
      </c>
    </row>
    <row r="50" ht="23" customHeight="1">
      <c r="A50" s="15" t="n"/>
      <c r="B50" s="16" t="n"/>
      <c r="C50" s="16" t="n"/>
      <c r="D50" s="15" t="n"/>
      <c r="E50" s="29" t="n"/>
      <c r="F50" s="15" t="n"/>
      <c r="G50" s="29" t="n"/>
      <c r="H50" s="18" t="n"/>
      <c r="I50" s="18" t="n"/>
      <c r="J50" s="18" t="n"/>
      <c r="K50" s="22">
        <f>IF(OR($A50="",$H50="",$I50="",$O50="Canceled"),"",IFERROR(MAX(0,IF($J50="",$I50,$J50)-$H50+1),""))</f>
        <v/>
      </c>
      <c r="L50" s="20" t="n"/>
      <c r="M50" s="15" t="n"/>
      <c r="N50" s="15" t="n"/>
      <c r="O50" s="15" t="n"/>
      <c r="P50" s="15" t="n"/>
      <c r="Q50" s="16" t="n"/>
      <c r="R50" s="23">
        <f>IF($A50="","",IF(COUNTIF($A$5:$A$124,$A50)&gt;1,"Review duplicate transfer ID",IF(OR($B50="",$C50="",$D50="",$F50="",$H50="",$I50="",$M50="",$N50="",$O50="",$P50=""),"Review missing required fields",IF($I50&lt;$H50,"Review release due date",IF(AND($J50&lt;&gt;"",$J50&lt;$H50),"Review released date",IF(AND($O50="Complete",$J50=""),"Review missing release date",IF(AND($O50&lt;&gt;"Complete",$O50&lt;&gt;"Canceled",$I50&lt;TODAY(),$J50=""),"Review overdue old-unit release",IF(AND($O50="Complete",$N50&lt;&gt;"Closed Out"),"Review access closeout",IF(AND($O50="Complete",$M50="Not Set"),"Review charge status",IF(AND(ISNUMBER($K50),$K50&gt;Assumptions!$B$6),"Review overlap above limit",""))))))))))</f>
        <v/>
      </c>
    </row>
    <row r="51" ht="23" customHeight="1">
      <c r="A51" s="15" t="n"/>
      <c r="B51" s="16" t="n"/>
      <c r="C51" s="16" t="n"/>
      <c r="D51" s="15" t="n"/>
      <c r="E51" s="29" t="n"/>
      <c r="F51" s="15" t="n"/>
      <c r="G51" s="29" t="n"/>
      <c r="H51" s="18" t="n"/>
      <c r="I51" s="18" t="n"/>
      <c r="J51" s="18" t="n"/>
      <c r="K51" s="19">
        <f>IF(OR($A51="",$H51="",$I51="",$O51="Canceled"),"",IFERROR(MAX(0,IF($J51="",$I51,$J51)-$H51+1),""))</f>
        <v/>
      </c>
      <c r="L51" s="20" t="n"/>
      <c r="M51" s="15" t="n"/>
      <c r="N51" s="15" t="n"/>
      <c r="O51" s="15" t="n"/>
      <c r="P51" s="15" t="n"/>
      <c r="Q51" s="16" t="n"/>
      <c r="R51" s="21">
        <f>IF($A51="","",IF(COUNTIF($A$5:$A$124,$A51)&gt;1,"Review duplicate transfer ID",IF(OR($B51="",$C51="",$D51="",$F51="",$H51="",$I51="",$M51="",$N51="",$O51="",$P51=""),"Review missing required fields",IF($I51&lt;$H51,"Review release due date",IF(AND($J51&lt;&gt;"",$J51&lt;$H51),"Review released date",IF(AND($O51="Complete",$J51=""),"Review missing release date",IF(AND($O51&lt;&gt;"Complete",$O51&lt;&gt;"Canceled",$I51&lt;TODAY(),$J51=""),"Review overdue old-unit release",IF(AND($O51="Complete",$N51&lt;&gt;"Closed Out"),"Review access closeout",IF(AND($O51="Complete",$M51="Not Set"),"Review charge status",IF(AND(ISNUMBER($K51),$K51&gt;Assumptions!$B$6),"Review overlap above limit",""))))))))))</f>
        <v/>
      </c>
    </row>
    <row r="52" ht="23" customHeight="1">
      <c r="A52" s="15" t="n"/>
      <c r="B52" s="16" t="n"/>
      <c r="C52" s="16" t="n"/>
      <c r="D52" s="15" t="n"/>
      <c r="E52" s="29" t="n"/>
      <c r="F52" s="15" t="n"/>
      <c r="G52" s="29" t="n"/>
      <c r="H52" s="18" t="n"/>
      <c r="I52" s="18" t="n"/>
      <c r="J52" s="18" t="n"/>
      <c r="K52" s="22">
        <f>IF(OR($A52="",$H52="",$I52="",$O52="Canceled"),"",IFERROR(MAX(0,IF($J52="",$I52,$J52)-$H52+1),""))</f>
        <v/>
      </c>
      <c r="L52" s="20" t="n"/>
      <c r="M52" s="15" t="n"/>
      <c r="N52" s="15" t="n"/>
      <c r="O52" s="15" t="n"/>
      <c r="P52" s="15" t="n"/>
      <c r="Q52" s="16" t="n"/>
      <c r="R52" s="23">
        <f>IF($A52="","",IF(COUNTIF($A$5:$A$124,$A52)&gt;1,"Review duplicate transfer ID",IF(OR($B52="",$C52="",$D52="",$F52="",$H52="",$I52="",$M52="",$N52="",$O52="",$P52=""),"Review missing required fields",IF($I52&lt;$H52,"Review release due date",IF(AND($J52&lt;&gt;"",$J52&lt;$H52),"Review released date",IF(AND($O52="Complete",$J52=""),"Review missing release date",IF(AND($O52&lt;&gt;"Complete",$O52&lt;&gt;"Canceled",$I52&lt;TODAY(),$J52=""),"Review overdue old-unit release",IF(AND($O52="Complete",$N52&lt;&gt;"Closed Out"),"Review access closeout",IF(AND($O52="Complete",$M52="Not Set"),"Review charge status",IF(AND(ISNUMBER($K52),$K52&gt;Assumptions!$B$6),"Review overlap above limit",""))))))))))</f>
        <v/>
      </c>
    </row>
    <row r="53" ht="23" customHeight="1">
      <c r="A53" s="15" t="n"/>
      <c r="B53" s="16" t="n"/>
      <c r="C53" s="16" t="n"/>
      <c r="D53" s="15" t="n"/>
      <c r="E53" s="29" t="n"/>
      <c r="F53" s="15" t="n"/>
      <c r="G53" s="29" t="n"/>
      <c r="H53" s="18" t="n"/>
      <c r="I53" s="18" t="n"/>
      <c r="J53" s="18" t="n"/>
      <c r="K53" s="19">
        <f>IF(OR($A53="",$H53="",$I53="",$O53="Canceled"),"",IFERROR(MAX(0,IF($J53="",$I53,$J53)-$H53+1),""))</f>
        <v/>
      </c>
      <c r="L53" s="20" t="n"/>
      <c r="M53" s="15" t="n"/>
      <c r="N53" s="15" t="n"/>
      <c r="O53" s="15" t="n"/>
      <c r="P53" s="15" t="n"/>
      <c r="Q53" s="16" t="n"/>
      <c r="R53" s="21">
        <f>IF($A53="","",IF(COUNTIF($A$5:$A$124,$A53)&gt;1,"Review duplicate transfer ID",IF(OR($B53="",$C53="",$D53="",$F53="",$H53="",$I53="",$M53="",$N53="",$O53="",$P53=""),"Review missing required fields",IF($I53&lt;$H53,"Review release due date",IF(AND($J53&lt;&gt;"",$J53&lt;$H53),"Review released date",IF(AND($O53="Complete",$J53=""),"Review missing release date",IF(AND($O53&lt;&gt;"Complete",$O53&lt;&gt;"Canceled",$I53&lt;TODAY(),$J53=""),"Review overdue old-unit release",IF(AND($O53="Complete",$N53&lt;&gt;"Closed Out"),"Review access closeout",IF(AND($O53="Complete",$M53="Not Set"),"Review charge status",IF(AND(ISNUMBER($K53),$K53&gt;Assumptions!$B$6),"Review overlap above limit",""))))))))))</f>
        <v/>
      </c>
    </row>
    <row r="54" ht="23" customHeight="1">
      <c r="A54" s="15" t="n"/>
      <c r="B54" s="16" t="n"/>
      <c r="C54" s="16" t="n"/>
      <c r="D54" s="15" t="n"/>
      <c r="E54" s="29" t="n"/>
      <c r="F54" s="15" t="n"/>
      <c r="G54" s="29" t="n"/>
      <c r="H54" s="18" t="n"/>
      <c r="I54" s="18" t="n"/>
      <c r="J54" s="18" t="n"/>
      <c r="K54" s="22">
        <f>IF(OR($A54="",$H54="",$I54="",$O54="Canceled"),"",IFERROR(MAX(0,IF($J54="",$I54,$J54)-$H54+1),""))</f>
        <v/>
      </c>
      <c r="L54" s="20" t="n"/>
      <c r="M54" s="15" t="n"/>
      <c r="N54" s="15" t="n"/>
      <c r="O54" s="15" t="n"/>
      <c r="P54" s="15" t="n"/>
      <c r="Q54" s="16" t="n"/>
      <c r="R54" s="23">
        <f>IF($A54="","",IF(COUNTIF($A$5:$A$124,$A54)&gt;1,"Review duplicate transfer ID",IF(OR($B54="",$C54="",$D54="",$F54="",$H54="",$I54="",$M54="",$N54="",$O54="",$P54=""),"Review missing required fields",IF($I54&lt;$H54,"Review release due date",IF(AND($J54&lt;&gt;"",$J54&lt;$H54),"Review released date",IF(AND($O54="Complete",$J54=""),"Review missing release date",IF(AND($O54&lt;&gt;"Complete",$O54&lt;&gt;"Canceled",$I54&lt;TODAY(),$J54=""),"Review overdue old-unit release",IF(AND($O54="Complete",$N54&lt;&gt;"Closed Out"),"Review access closeout",IF(AND($O54="Complete",$M54="Not Set"),"Review charge status",IF(AND(ISNUMBER($K54),$K54&gt;Assumptions!$B$6),"Review overlap above limit",""))))))))))</f>
        <v/>
      </c>
    </row>
    <row r="55" ht="23" customHeight="1">
      <c r="A55" s="15" t="n"/>
      <c r="B55" s="16" t="n"/>
      <c r="C55" s="16" t="n"/>
      <c r="D55" s="15" t="n"/>
      <c r="E55" s="29" t="n"/>
      <c r="F55" s="15" t="n"/>
      <c r="G55" s="29" t="n"/>
      <c r="H55" s="18" t="n"/>
      <c r="I55" s="18" t="n"/>
      <c r="J55" s="18" t="n"/>
      <c r="K55" s="19">
        <f>IF(OR($A55="",$H55="",$I55="",$O55="Canceled"),"",IFERROR(MAX(0,IF($J55="",$I55,$J55)-$H55+1),""))</f>
        <v/>
      </c>
      <c r="L55" s="20" t="n"/>
      <c r="M55" s="15" t="n"/>
      <c r="N55" s="15" t="n"/>
      <c r="O55" s="15" t="n"/>
      <c r="P55" s="15" t="n"/>
      <c r="Q55" s="16" t="n"/>
      <c r="R55" s="21">
        <f>IF($A55="","",IF(COUNTIF($A$5:$A$124,$A55)&gt;1,"Review duplicate transfer ID",IF(OR($B55="",$C55="",$D55="",$F55="",$H55="",$I55="",$M55="",$N55="",$O55="",$P55=""),"Review missing required fields",IF($I55&lt;$H55,"Review release due date",IF(AND($J55&lt;&gt;"",$J55&lt;$H55),"Review released date",IF(AND($O55="Complete",$J55=""),"Review missing release date",IF(AND($O55&lt;&gt;"Complete",$O55&lt;&gt;"Canceled",$I55&lt;TODAY(),$J55=""),"Review overdue old-unit release",IF(AND($O55="Complete",$N55&lt;&gt;"Closed Out"),"Review access closeout",IF(AND($O55="Complete",$M55="Not Set"),"Review charge status",IF(AND(ISNUMBER($K55),$K55&gt;Assumptions!$B$6),"Review overlap above limit",""))))))))))</f>
        <v/>
      </c>
    </row>
    <row r="56" ht="23" customHeight="1">
      <c r="A56" s="15" t="n"/>
      <c r="B56" s="16" t="n"/>
      <c r="C56" s="16" t="n"/>
      <c r="D56" s="15" t="n"/>
      <c r="E56" s="29" t="n"/>
      <c r="F56" s="15" t="n"/>
      <c r="G56" s="29" t="n"/>
      <c r="H56" s="18" t="n"/>
      <c r="I56" s="18" t="n"/>
      <c r="J56" s="18" t="n"/>
      <c r="K56" s="22">
        <f>IF(OR($A56="",$H56="",$I56="",$O56="Canceled"),"",IFERROR(MAX(0,IF($J56="",$I56,$J56)-$H56+1),""))</f>
        <v/>
      </c>
      <c r="L56" s="20" t="n"/>
      <c r="M56" s="15" t="n"/>
      <c r="N56" s="15" t="n"/>
      <c r="O56" s="15" t="n"/>
      <c r="P56" s="15" t="n"/>
      <c r="Q56" s="16" t="n"/>
      <c r="R56" s="23">
        <f>IF($A56="","",IF(COUNTIF($A$5:$A$124,$A56)&gt;1,"Review duplicate transfer ID",IF(OR($B56="",$C56="",$D56="",$F56="",$H56="",$I56="",$M56="",$N56="",$O56="",$P56=""),"Review missing required fields",IF($I56&lt;$H56,"Review release due date",IF(AND($J56&lt;&gt;"",$J56&lt;$H56),"Review released date",IF(AND($O56="Complete",$J56=""),"Review missing release date",IF(AND($O56&lt;&gt;"Complete",$O56&lt;&gt;"Canceled",$I56&lt;TODAY(),$J56=""),"Review overdue old-unit release",IF(AND($O56="Complete",$N56&lt;&gt;"Closed Out"),"Review access closeout",IF(AND($O56="Complete",$M56="Not Set"),"Review charge status",IF(AND(ISNUMBER($K56),$K56&gt;Assumptions!$B$6),"Review overlap above limit",""))))))))))</f>
        <v/>
      </c>
    </row>
    <row r="57" ht="23" customHeight="1">
      <c r="A57" s="15" t="n"/>
      <c r="B57" s="16" t="n"/>
      <c r="C57" s="16" t="n"/>
      <c r="D57" s="15" t="n"/>
      <c r="E57" s="29" t="n"/>
      <c r="F57" s="15" t="n"/>
      <c r="G57" s="29" t="n"/>
      <c r="H57" s="18" t="n"/>
      <c r="I57" s="18" t="n"/>
      <c r="J57" s="18" t="n"/>
      <c r="K57" s="19">
        <f>IF(OR($A57="",$H57="",$I57="",$O57="Canceled"),"",IFERROR(MAX(0,IF($J57="",$I57,$J57)-$H57+1),""))</f>
        <v/>
      </c>
      <c r="L57" s="20" t="n"/>
      <c r="M57" s="15" t="n"/>
      <c r="N57" s="15" t="n"/>
      <c r="O57" s="15" t="n"/>
      <c r="P57" s="15" t="n"/>
      <c r="Q57" s="16" t="n"/>
      <c r="R57" s="21">
        <f>IF($A57="","",IF(COUNTIF($A$5:$A$124,$A57)&gt;1,"Review duplicate transfer ID",IF(OR($B57="",$C57="",$D57="",$F57="",$H57="",$I57="",$M57="",$N57="",$O57="",$P57=""),"Review missing required fields",IF($I57&lt;$H57,"Review release due date",IF(AND($J57&lt;&gt;"",$J57&lt;$H57),"Review released date",IF(AND($O57="Complete",$J57=""),"Review missing release date",IF(AND($O57&lt;&gt;"Complete",$O57&lt;&gt;"Canceled",$I57&lt;TODAY(),$J57=""),"Review overdue old-unit release",IF(AND($O57="Complete",$N57&lt;&gt;"Closed Out"),"Review access closeout",IF(AND($O57="Complete",$M57="Not Set"),"Review charge status",IF(AND(ISNUMBER($K57),$K57&gt;Assumptions!$B$6),"Review overlap above limit",""))))))))))</f>
        <v/>
      </c>
    </row>
    <row r="58" ht="23" customHeight="1">
      <c r="A58" s="15" t="n"/>
      <c r="B58" s="16" t="n"/>
      <c r="C58" s="16" t="n"/>
      <c r="D58" s="15" t="n"/>
      <c r="E58" s="29" t="n"/>
      <c r="F58" s="15" t="n"/>
      <c r="G58" s="29" t="n"/>
      <c r="H58" s="18" t="n"/>
      <c r="I58" s="18" t="n"/>
      <c r="J58" s="18" t="n"/>
      <c r="K58" s="22">
        <f>IF(OR($A58="",$H58="",$I58="",$O58="Canceled"),"",IFERROR(MAX(0,IF($J58="",$I58,$J58)-$H58+1),""))</f>
        <v/>
      </c>
      <c r="L58" s="20" t="n"/>
      <c r="M58" s="15" t="n"/>
      <c r="N58" s="15" t="n"/>
      <c r="O58" s="15" t="n"/>
      <c r="P58" s="15" t="n"/>
      <c r="Q58" s="16" t="n"/>
      <c r="R58" s="23">
        <f>IF($A58="","",IF(COUNTIF($A$5:$A$124,$A58)&gt;1,"Review duplicate transfer ID",IF(OR($B58="",$C58="",$D58="",$F58="",$H58="",$I58="",$M58="",$N58="",$O58="",$P58=""),"Review missing required fields",IF($I58&lt;$H58,"Review release due date",IF(AND($J58&lt;&gt;"",$J58&lt;$H58),"Review released date",IF(AND($O58="Complete",$J58=""),"Review missing release date",IF(AND($O58&lt;&gt;"Complete",$O58&lt;&gt;"Canceled",$I58&lt;TODAY(),$J58=""),"Review overdue old-unit release",IF(AND($O58="Complete",$N58&lt;&gt;"Closed Out"),"Review access closeout",IF(AND($O58="Complete",$M58="Not Set"),"Review charge status",IF(AND(ISNUMBER($K58),$K58&gt;Assumptions!$B$6),"Review overlap above limit",""))))))))))</f>
        <v/>
      </c>
    </row>
    <row r="59" ht="23" customHeight="1">
      <c r="A59" s="15" t="n"/>
      <c r="B59" s="16" t="n"/>
      <c r="C59" s="16" t="n"/>
      <c r="D59" s="15" t="n"/>
      <c r="E59" s="29" t="n"/>
      <c r="F59" s="15" t="n"/>
      <c r="G59" s="29" t="n"/>
      <c r="H59" s="18" t="n"/>
      <c r="I59" s="18" t="n"/>
      <c r="J59" s="18" t="n"/>
      <c r="K59" s="19">
        <f>IF(OR($A59="",$H59="",$I59="",$O59="Canceled"),"",IFERROR(MAX(0,IF($J59="",$I59,$J59)-$H59+1),""))</f>
        <v/>
      </c>
      <c r="L59" s="20" t="n"/>
      <c r="M59" s="15" t="n"/>
      <c r="N59" s="15" t="n"/>
      <c r="O59" s="15" t="n"/>
      <c r="P59" s="15" t="n"/>
      <c r="Q59" s="16" t="n"/>
      <c r="R59" s="21">
        <f>IF($A59="","",IF(COUNTIF($A$5:$A$124,$A59)&gt;1,"Review duplicate transfer ID",IF(OR($B59="",$C59="",$D59="",$F59="",$H59="",$I59="",$M59="",$N59="",$O59="",$P59=""),"Review missing required fields",IF($I59&lt;$H59,"Review release due date",IF(AND($J59&lt;&gt;"",$J59&lt;$H59),"Review released date",IF(AND($O59="Complete",$J59=""),"Review missing release date",IF(AND($O59&lt;&gt;"Complete",$O59&lt;&gt;"Canceled",$I59&lt;TODAY(),$J59=""),"Review overdue old-unit release",IF(AND($O59="Complete",$N59&lt;&gt;"Closed Out"),"Review access closeout",IF(AND($O59="Complete",$M59="Not Set"),"Review charge status",IF(AND(ISNUMBER($K59),$K59&gt;Assumptions!$B$6),"Review overlap above limit",""))))))))))</f>
        <v/>
      </c>
    </row>
    <row r="60" ht="23" customHeight="1">
      <c r="A60" s="15" t="n"/>
      <c r="B60" s="16" t="n"/>
      <c r="C60" s="16" t="n"/>
      <c r="D60" s="15" t="n"/>
      <c r="E60" s="29" t="n"/>
      <c r="F60" s="15" t="n"/>
      <c r="G60" s="29" t="n"/>
      <c r="H60" s="18" t="n"/>
      <c r="I60" s="18" t="n"/>
      <c r="J60" s="18" t="n"/>
      <c r="K60" s="22">
        <f>IF(OR($A60="",$H60="",$I60="",$O60="Canceled"),"",IFERROR(MAX(0,IF($J60="",$I60,$J60)-$H60+1),""))</f>
        <v/>
      </c>
      <c r="L60" s="20" t="n"/>
      <c r="M60" s="15" t="n"/>
      <c r="N60" s="15" t="n"/>
      <c r="O60" s="15" t="n"/>
      <c r="P60" s="15" t="n"/>
      <c r="Q60" s="16" t="n"/>
      <c r="R60" s="23">
        <f>IF($A60="","",IF(COUNTIF($A$5:$A$124,$A60)&gt;1,"Review duplicate transfer ID",IF(OR($B60="",$C60="",$D60="",$F60="",$H60="",$I60="",$M60="",$N60="",$O60="",$P60=""),"Review missing required fields",IF($I60&lt;$H60,"Review release due date",IF(AND($J60&lt;&gt;"",$J60&lt;$H60),"Review released date",IF(AND($O60="Complete",$J60=""),"Review missing release date",IF(AND($O60&lt;&gt;"Complete",$O60&lt;&gt;"Canceled",$I60&lt;TODAY(),$J60=""),"Review overdue old-unit release",IF(AND($O60="Complete",$N60&lt;&gt;"Closed Out"),"Review access closeout",IF(AND($O60="Complete",$M60="Not Set"),"Review charge status",IF(AND(ISNUMBER($K60),$K60&gt;Assumptions!$B$6),"Review overlap above limit",""))))))))))</f>
        <v/>
      </c>
    </row>
    <row r="61" ht="23" customHeight="1">
      <c r="A61" s="15" t="n"/>
      <c r="B61" s="16" t="n"/>
      <c r="C61" s="16" t="n"/>
      <c r="D61" s="15" t="n"/>
      <c r="E61" s="29" t="n"/>
      <c r="F61" s="15" t="n"/>
      <c r="G61" s="29" t="n"/>
      <c r="H61" s="18" t="n"/>
      <c r="I61" s="18" t="n"/>
      <c r="J61" s="18" t="n"/>
      <c r="K61" s="19">
        <f>IF(OR($A61="",$H61="",$I61="",$O61="Canceled"),"",IFERROR(MAX(0,IF($J61="",$I61,$J61)-$H61+1),""))</f>
        <v/>
      </c>
      <c r="L61" s="20" t="n"/>
      <c r="M61" s="15" t="n"/>
      <c r="N61" s="15" t="n"/>
      <c r="O61" s="15" t="n"/>
      <c r="P61" s="15" t="n"/>
      <c r="Q61" s="16" t="n"/>
      <c r="R61" s="21">
        <f>IF($A61="","",IF(COUNTIF($A$5:$A$124,$A61)&gt;1,"Review duplicate transfer ID",IF(OR($B61="",$C61="",$D61="",$F61="",$H61="",$I61="",$M61="",$N61="",$O61="",$P61=""),"Review missing required fields",IF($I61&lt;$H61,"Review release due date",IF(AND($J61&lt;&gt;"",$J61&lt;$H61),"Review released date",IF(AND($O61="Complete",$J61=""),"Review missing release date",IF(AND($O61&lt;&gt;"Complete",$O61&lt;&gt;"Canceled",$I61&lt;TODAY(),$J61=""),"Review overdue old-unit release",IF(AND($O61="Complete",$N61&lt;&gt;"Closed Out"),"Review access closeout",IF(AND($O61="Complete",$M61="Not Set"),"Review charge status",IF(AND(ISNUMBER($K61),$K61&gt;Assumptions!$B$6),"Review overlap above limit",""))))))))))</f>
        <v/>
      </c>
    </row>
    <row r="62" ht="23" customHeight="1">
      <c r="A62" s="15" t="n"/>
      <c r="B62" s="16" t="n"/>
      <c r="C62" s="16" t="n"/>
      <c r="D62" s="15" t="n"/>
      <c r="E62" s="29" t="n"/>
      <c r="F62" s="15" t="n"/>
      <c r="G62" s="29" t="n"/>
      <c r="H62" s="18" t="n"/>
      <c r="I62" s="18" t="n"/>
      <c r="J62" s="18" t="n"/>
      <c r="K62" s="22">
        <f>IF(OR($A62="",$H62="",$I62="",$O62="Canceled"),"",IFERROR(MAX(0,IF($J62="",$I62,$J62)-$H62+1),""))</f>
        <v/>
      </c>
      <c r="L62" s="20" t="n"/>
      <c r="M62" s="15" t="n"/>
      <c r="N62" s="15" t="n"/>
      <c r="O62" s="15" t="n"/>
      <c r="P62" s="15" t="n"/>
      <c r="Q62" s="16" t="n"/>
      <c r="R62" s="23">
        <f>IF($A62="","",IF(COUNTIF($A$5:$A$124,$A62)&gt;1,"Review duplicate transfer ID",IF(OR($B62="",$C62="",$D62="",$F62="",$H62="",$I62="",$M62="",$N62="",$O62="",$P62=""),"Review missing required fields",IF($I62&lt;$H62,"Review release due date",IF(AND($J62&lt;&gt;"",$J62&lt;$H62),"Review released date",IF(AND($O62="Complete",$J62=""),"Review missing release date",IF(AND($O62&lt;&gt;"Complete",$O62&lt;&gt;"Canceled",$I62&lt;TODAY(),$J62=""),"Review overdue old-unit release",IF(AND($O62="Complete",$N62&lt;&gt;"Closed Out"),"Review access closeout",IF(AND($O62="Complete",$M62="Not Set"),"Review charge status",IF(AND(ISNUMBER($K62),$K62&gt;Assumptions!$B$6),"Review overlap above limit",""))))))))))</f>
        <v/>
      </c>
    </row>
    <row r="63" ht="23" customHeight="1">
      <c r="A63" s="15" t="n"/>
      <c r="B63" s="16" t="n"/>
      <c r="C63" s="16" t="n"/>
      <c r="D63" s="15" t="n"/>
      <c r="E63" s="29" t="n"/>
      <c r="F63" s="15" t="n"/>
      <c r="G63" s="29" t="n"/>
      <c r="H63" s="18" t="n"/>
      <c r="I63" s="18" t="n"/>
      <c r="J63" s="18" t="n"/>
      <c r="K63" s="19">
        <f>IF(OR($A63="",$H63="",$I63="",$O63="Canceled"),"",IFERROR(MAX(0,IF($J63="",$I63,$J63)-$H63+1),""))</f>
        <v/>
      </c>
      <c r="L63" s="20" t="n"/>
      <c r="M63" s="15" t="n"/>
      <c r="N63" s="15" t="n"/>
      <c r="O63" s="15" t="n"/>
      <c r="P63" s="15" t="n"/>
      <c r="Q63" s="16" t="n"/>
      <c r="R63" s="21">
        <f>IF($A63="","",IF(COUNTIF($A$5:$A$124,$A63)&gt;1,"Review duplicate transfer ID",IF(OR($B63="",$C63="",$D63="",$F63="",$H63="",$I63="",$M63="",$N63="",$O63="",$P63=""),"Review missing required fields",IF($I63&lt;$H63,"Review release due date",IF(AND($J63&lt;&gt;"",$J63&lt;$H63),"Review released date",IF(AND($O63="Complete",$J63=""),"Review missing release date",IF(AND($O63&lt;&gt;"Complete",$O63&lt;&gt;"Canceled",$I63&lt;TODAY(),$J63=""),"Review overdue old-unit release",IF(AND($O63="Complete",$N63&lt;&gt;"Closed Out"),"Review access closeout",IF(AND($O63="Complete",$M63="Not Set"),"Review charge status",IF(AND(ISNUMBER($K63),$K63&gt;Assumptions!$B$6),"Review overlap above limit",""))))))))))</f>
        <v/>
      </c>
    </row>
    <row r="64" ht="23" customHeight="1">
      <c r="A64" s="15" t="n"/>
      <c r="B64" s="16" t="n"/>
      <c r="C64" s="16" t="n"/>
      <c r="D64" s="15" t="n"/>
      <c r="E64" s="29" t="n"/>
      <c r="F64" s="15" t="n"/>
      <c r="G64" s="29" t="n"/>
      <c r="H64" s="18" t="n"/>
      <c r="I64" s="18" t="n"/>
      <c r="J64" s="18" t="n"/>
      <c r="K64" s="22">
        <f>IF(OR($A64="",$H64="",$I64="",$O64="Canceled"),"",IFERROR(MAX(0,IF($J64="",$I64,$J64)-$H64+1),""))</f>
        <v/>
      </c>
      <c r="L64" s="20" t="n"/>
      <c r="M64" s="15" t="n"/>
      <c r="N64" s="15" t="n"/>
      <c r="O64" s="15" t="n"/>
      <c r="P64" s="15" t="n"/>
      <c r="Q64" s="16" t="n"/>
      <c r="R64" s="23">
        <f>IF($A64="","",IF(COUNTIF($A$5:$A$124,$A64)&gt;1,"Review duplicate transfer ID",IF(OR($B64="",$C64="",$D64="",$F64="",$H64="",$I64="",$M64="",$N64="",$O64="",$P64=""),"Review missing required fields",IF($I64&lt;$H64,"Review release due date",IF(AND($J64&lt;&gt;"",$J64&lt;$H64),"Review released date",IF(AND($O64="Complete",$J64=""),"Review missing release date",IF(AND($O64&lt;&gt;"Complete",$O64&lt;&gt;"Canceled",$I64&lt;TODAY(),$J64=""),"Review overdue old-unit release",IF(AND($O64="Complete",$N64&lt;&gt;"Closed Out"),"Review access closeout",IF(AND($O64="Complete",$M64="Not Set"),"Review charge status",IF(AND(ISNUMBER($K64),$K64&gt;Assumptions!$B$6),"Review overlap above limit",""))))))))))</f>
        <v/>
      </c>
    </row>
    <row r="65" ht="23" customHeight="1">
      <c r="A65" s="15" t="n"/>
      <c r="B65" s="16" t="n"/>
      <c r="C65" s="16" t="n"/>
      <c r="D65" s="15" t="n"/>
      <c r="E65" s="29" t="n"/>
      <c r="F65" s="15" t="n"/>
      <c r="G65" s="29" t="n"/>
      <c r="H65" s="18" t="n"/>
      <c r="I65" s="18" t="n"/>
      <c r="J65" s="18" t="n"/>
      <c r="K65" s="19">
        <f>IF(OR($A65="",$H65="",$I65="",$O65="Canceled"),"",IFERROR(MAX(0,IF($J65="",$I65,$J65)-$H65+1),""))</f>
        <v/>
      </c>
      <c r="L65" s="20" t="n"/>
      <c r="M65" s="15" t="n"/>
      <c r="N65" s="15" t="n"/>
      <c r="O65" s="15" t="n"/>
      <c r="P65" s="15" t="n"/>
      <c r="Q65" s="16" t="n"/>
      <c r="R65" s="21">
        <f>IF($A65="","",IF(COUNTIF($A$5:$A$124,$A65)&gt;1,"Review duplicate transfer ID",IF(OR($B65="",$C65="",$D65="",$F65="",$H65="",$I65="",$M65="",$N65="",$O65="",$P65=""),"Review missing required fields",IF($I65&lt;$H65,"Review release due date",IF(AND($J65&lt;&gt;"",$J65&lt;$H65),"Review released date",IF(AND($O65="Complete",$J65=""),"Review missing release date",IF(AND($O65&lt;&gt;"Complete",$O65&lt;&gt;"Canceled",$I65&lt;TODAY(),$J65=""),"Review overdue old-unit release",IF(AND($O65="Complete",$N65&lt;&gt;"Closed Out"),"Review access closeout",IF(AND($O65="Complete",$M65="Not Set"),"Review charge status",IF(AND(ISNUMBER($K65),$K65&gt;Assumptions!$B$6),"Review overlap above limit",""))))))))))</f>
        <v/>
      </c>
    </row>
    <row r="66" ht="23" customHeight="1">
      <c r="A66" s="15" t="n"/>
      <c r="B66" s="16" t="n"/>
      <c r="C66" s="16" t="n"/>
      <c r="D66" s="15" t="n"/>
      <c r="E66" s="29" t="n"/>
      <c r="F66" s="15" t="n"/>
      <c r="G66" s="29" t="n"/>
      <c r="H66" s="18" t="n"/>
      <c r="I66" s="18" t="n"/>
      <c r="J66" s="18" t="n"/>
      <c r="K66" s="22">
        <f>IF(OR($A66="",$H66="",$I66="",$O66="Canceled"),"",IFERROR(MAX(0,IF($J66="",$I66,$J66)-$H66+1),""))</f>
        <v/>
      </c>
      <c r="L66" s="20" t="n"/>
      <c r="M66" s="15" t="n"/>
      <c r="N66" s="15" t="n"/>
      <c r="O66" s="15" t="n"/>
      <c r="P66" s="15" t="n"/>
      <c r="Q66" s="16" t="n"/>
      <c r="R66" s="23">
        <f>IF($A66="","",IF(COUNTIF($A$5:$A$124,$A66)&gt;1,"Review duplicate transfer ID",IF(OR($B66="",$C66="",$D66="",$F66="",$H66="",$I66="",$M66="",$N66="",$O66="",$P66=""),"Review missing required fields",IF($I66&lt;$H66,"Review release due date",IF(AND($J66&lt;&gt;"",$J66&lt;$H66),"Review released date",IF(AND($O66="Complete",$J66=""),"Review missing release date",IF(AND($O66&lt;&gt;"Complete",$O66&lt;&gt;"Canceled",$I66&lt;TODAY(),$J66=""),"Review overdue old-unit release",IF(AND($O66="Complete",$N66&lt;&gt;"Closed Out"),"Review access closeout",IF(AND($O66="Complete",$M66="Not Set"),"Review charge status",IF(AND(ISNUMBER($K66),$K66&gt;Assumptions!$B$6),"Review overlap above limit",""))))))))))</f>
        <v/>
      </c>
    </row>
    <row r="67" ht="23" customHeight="1">
      <c r="A67" s="15" t="n"/>
      <c r="B67" s="16" t="n"/>
      <c r="C67" s="16" t="n"/>
      <c r="D67" s="15" t="n"/>
      <c r="E67" s="29" t="n"/>
      <c r="F67" s="15" t="n"/>
      <c r="G67" s="29" t="n"/>
      <c r="H67" s="18" t="n"/>
      <c r="I67" s="18" t="n"/>
      <c r="J67" s="18" t="n"/>
      <c r="K67" s="19">
        <f>IF(OR($A67="",$H67="",$I67="",$O67="Canceled"),"",IFERROR(MAX(0,IF($J67="",$I67,$J67)-$H67+1),""))</f>
        <v/>
      </c>
      <c r="L67" s="20" t="n"/>
      <c r="M67" s="15" t="n"/>
      <c r="N67" s="15" t="n"/>
      <c r="O67" s="15" t="n"/>
      <c r="P67" s="15" t="n"/>
      <c r="Q67" s="16" t="n"/>
      <c r="R67" s="21">
        <f>IF($A67="","",IF(COUNTIF($A$5:$A$124,$A67)&gt;1,"Review duplicate transfer ID",IF(OR($B67="",$C67="",$D67="",$F67="",$H67="",$I67="",$M67="",$N67="",$O67="",$P67=""),"Review missing required fields",IF($I67&lt;$H67,"Review release due date",IF(AND($J67&lt;&gt;"",$J67&lt;$H67),"Review released date",IF(AND($O67="Complete",$J67=""),"Review missing release date",IF(AND($O67&lt;&gt;"Complete",$O67&lt;&gt;"Canceled",$I67&lt;TODAY(),$J67=""),"Review overdue old-unit release",IF(AND($O67="Complete",$N67&lt;&gt;"Closed Out"),"Review access closeout",IF(AND($O67="Complete",$M67="Not Set"),"Review charge status",IF(AND(ISNUMBER($K67),$K67&gt;Assumptions!$B$6),"Review overlap above limit",""))))))))))</f>
        <v/>
      </c>
    </row>
    <row r="68" ht="23" customHeight="1">
      <c r="A68" s="15" t="n"/>
      <c r="B68" s="16" t="n"/>
      <c r="C68" s="16" t="n"/>
      <c r="D68" s="15" t="n"/>
      <c r="E68" s="29" t="n"/>
      <c r="F68" s="15" t="n"/>
      <c r="G68" s="29" t="n"/>
      <c r="H68" s="18" t="n"/>
      <c r="I68" s="18" t="n"/>
      <c r="J68" s="18" t="n"/>
      <c r="K68" s="22">
        <f>IF(OR($A68="",$H68="",$I68="",$O68="Canceled"),"",IFERROR(MAX(0,IF($J68="",$I68,$J68)-$H68+1),""))</f>
        <v/>
      </c>
      <c r="L68" s="20" t="n"/>
      <c r="M68" s="15" t="n"/>
      <c r="N68" s="15" t="n"/>
      <c r="O68" s="15" t="n"/>
      <c r="P68" s="15" t="n"/>
      <c r="Q68" s="16" t="n"/>
      <c r="R68" s="23">
        <f>IF($A68="","",IF(COUNTIF($A$5:$A$124,$A68)&gt;1,"Review duplicate transfer ID",IF(OR($B68="",$C68="",$D68="",$F68="",$H68="",$I68="",$M68="",$N68="",$O68="",$P68=""),"Review missing required fields",IF($I68&lt;$H68,"Review release due date",IF(AND($J68&lt;&gt;"",$J68&lt;$H68),"Review released date",IF(AND($O68="Complete",$J68=""),"Review missing release date",IF(AND($O68&lt;&gt;"Complete",$O68&lt;&gt;"Canceled",$I68&lt;TODAY(),$J68=""),"Review overdue old-unit release",IF(AND($O68="Complete",$N68&lt;&gt;"Closed Out"),"Review access closeout",IF(AND($O68="Complete",$M68="Not Set"),"Review charge status",IF(AND(ISNUMBER($K68),$K68&gt;Assumptions!$B$6),"Review overlap above limit",""))))))))))</f>
        <v/>
      </c>
    </row>
    <row r="69" ht="23" customHeight="1">
      <c r="A69" s="15" t="n"/>
      <c r="B69" s="16" t="n"/>
      <c r="C69" s="16" t="n"/>
      <c r="D69" s="15" t="n"/>
      <c r="E69" s="29" t="n"/>
      <c r="F69" s="15" t="n"/>
      <c r="G69" s="29" t="n"/>
      <c r="H69" s="18" t="n"/>
      <c r="I69" s="18" t="n"/>
      <c r="J69" s="18" t="n"/>
      <c r="K69" s="19">
        <f>IF(OR($A69="",$H69="",$I69="",$O69="Canceled"),"",IFERROR(MAX(0,IF($J69="",$I69,$J69)-$H69+1),""))</f>
        <v/>
      </c>
      <c r="L69" s="20" t="n"/>
      <c r="M69" s="15" t="n"/>
      <c r="N69" s="15" t="n"/>
      <c r="O69" s="15" t="n"/>
      <c r="P69" s="15" t="n"/>
      <c r="Q69" s="16" t="n"/>
      <c r="R69" s="21">
        <f>IF($A69="","",IF(COUNTIF($A$5:$A$124,$A69)&gt;1,"Review duplicate transfer ID",IF(OR($B69="",$C69="",$D69="",$F69="",$H69="",$I69="",$M69="",$N69="",$O69="",$P69=""),"Review missing required fields",IF($I69&lt;$H69,"Review release due date",IF(AND($J69&lt;&gt;"",$J69&lt;$H69),"Review released date",IF(AND($O69="Complete",$J69=""),"Review missing release date",IF(AND($O69&lt;&gt;"Complete",$O69&lt;&gt;"Canceled",$I69&lt;TODAY(),$J69=""),"Review overdue old-unit release",IF(AND($O69="Complete",$N69&lt;&gt;"Closed Out"),"Review access closeout",IF(AND($O69="Complete",$M69="Not Set"),"Review charge status",IF(AND(ISNUMBER($K69),$K69&gt;Assumptions!$B$6),"Review overlap above limit",""))))))))))</f>
        <v/>
      </c>
    </row>
    <row r="70" ht="23" customHeight="1">
      <c r="A70" s="15" t="n"/>
      <c r="B70" s="16" t="n"/>
      <c r="C70" s="16" t="n"/>
      <c r="D70" s="15" t="n"/>
      <c r="E70" s="29" t="n"/>
      <c r="F70" s="15" t="n"/>
      <c r="G70" s="29" t="n"/>
      <c r="H70" s="18" t="n"/>
      <c r="I70" s="18" t="n"/>
      <c r="J70" s="18" t="n"/>
      <c r="K70" s="22">
        <f>IF(OR($A70="",$H70="",$I70="",$O70="Canceled"),"",IFERROR(MAX(0,IF($J70="",$I70,$J70)-$H70+1),""))</f>
        <v/>
      </c>
      <c r="L70" s="20" t="n"/>
      <c r="M70" s="15" t="n"/>
      <c r="N70" s="15" t="n"/>
      <c r="O70" s="15" t="n"/>
      <c r="P70" s="15" t="n"/>
      <c r="Q70" s="16" t="n"/>
      <c r="R70" s="23">
        <f>IF($A70="","",IF(COUNTIF($A$5:$A$124,$A70)&gt;1,"Review duplicate transfer ID",IF(OR($B70="",$C70="",$D70="",$F70="",$H70="",$I70="",$M70="",$N70="",$O70="",$P70=""),"Review missing required fields",IF($I70&lt;$H70,"Review release due date",IF(AND($J70&lt;&gt;"",$J70&lt;$H70),"Review released date",IF(AND($O70="Complete",$J70=""),"Review missing release date",IF(AND($O70&lt;&gt;"Complete",$O70&lt;&gt;"Canceled",$I70&lt;TODAY(),$J70=""),"Review overdue old-unit release",IF(AND($O70="Complete",$N70&lt;&gt;"Closed Out"),"Review access closeout",IF(AND($O70="Complete",$M70="Not Set"),"Review charge status",IF(AND(ISNUMBER($K70),$K70&gt;Assumptions!$B$6),"Review overlap above limit",""))))))))))</f>
        <v/>
      </c>
    </row>
    <row r="71" ht="23" customHeight="1">
      <c r="A71" s="15" t="n"/>
      <c r="B71" s="16" t="n"/>
      <c r="C71" s="16" t="n"/>
      <c r="D71" s="15" t="n"/>
      <c r="E71" s="29" t="n"/>
      <c r="F71" s="15" t="n"/>
      <c r="G71" s="29" t="n"/>
      <c r="H71" s="18" t="n"/>
      <c r="I71" s="18" t="n"/>
      <c r="J71" s="18" t="n"/>
      <c r="K71" s="19">
        <f>IF(OR($A71="",$H71="",$I71="",$O71="Canceled"),"",IFERROR(MAX(0,IF($J71="",$I71,$J71)-$H71+1),""))</f>
        <v/>
      </c>
      <c r="L71" s="20" t="n"/>
      <c r="M71" s="15" t="n"/>
      <c r="N71" s="15" t="n"/>
      <c r="O71" s="15" t="n"/>
      <c r="P71" s="15" t="n"/>
      <c r="Q71" s="16" t="n"/>
      <c r="R71" s="21">
        <f>IF($A71="","",IF(COUNTIF($A$5:$A$124,$A71)&gt;1,"Review duplicate transfer ID",IF(OR($B71="",$C71="",$D71="",$F71="",$H71="",$I71="",$M71="",$N71="",$O71="",$P71=""),"Review missing required fields",IF($I71&lt;$H71,"Review release due date",IF(AND($J71&lt;&gt;"",$J71&lt;$H71),"Review released date",IF(AND($O71="Complete",$J71=""),"Review missing release date",IF(AND($O71&lt;&gt;"Complete",$O71&lt;&gt;"Canceled",$I71&lt;TODAY(),$J71=""),"Review overdue old-unit release",IF(AND($O71="Complete",$N71&lt;&gt;"Closed Out"),"Review access closeout",IF(AND($O71="Complete",$M71="Not Set"),"Review charge status",IF(AND(ISNUMBER($K71),$K71&gt;Assumptions!$B$6),"Review overlap above limit",""))))))))))</f>
        <v/>
      </c>
    </row>
    <row r="72" ht="23" customHeight="1">
      <c r="A72" s="15" t="n"/>
      <c r="B72" s="16" t="n"/>
      <c r="C72" s="16" t="n"/>
      <c r="D72" s="15" t="n"/>
      <c r="E72" s="29" t="n"/>
      <c r="F72" s="15" t="n"/>
      <c r="G72" s="29" t="n"/>
      <c r="H72" s="18" t="n"/>
      <c r="I72" s="18" t="n"/>
      <c r="J72" s="18" t="n"/>
      <c r="K72" s="22">
        <f>IF(OR($A72="",$H72="",$I72="",$O72="Canceled"),"",IFERROR(MAX(0,IF($J72="",$I72,$J72)-$H72+1),""))</f>
        <v/>
      </c>
      <c r="L72" s="20" t="n"/>
      <c r="M72" s="15" t="n"/>
      <c r="N72" s="15" t="n"/>
      <c r="O72" s="15" t="n"/>
      <c r="P72" s="15" t="n"/>
      <c r="Q72" s="16" t="n"/>
      <c r="R72" s="23">
        <f>IF($A72="","",IF(COUNTIF($A$5:$A$124,$A72)&gt;1,"Review duplicate transfer ID",IF(OR($B72="",$C72="",$D72="",$F72="",$H72="",$I72="",$M72="",$N72="",$O72="",$P72=""),"Review missing required fields",IF($I72&lt;$H72,"Review release due date",IF(AND($J72&lt;&gt;"",$J72&lt;$H72),"Review released date",IF(AND($O72="Complete",$J72=""),"Review missing release date",IF(AND($O72&lt;&gt;"Complete",$O72&lt;&gt;"Canceled",$I72&lt;TODAY(),$J72=""),"Review overdue old-unit release",IF(AND($O72="Complete",$N72&lt;&gt;"Closed Out"),"Review access closeout",IF(AND($O72="Complete",$M72="Not Set"),"Review charge status",IF(AND(ISNUMBER($K72),$K72&gt;Assumptions!$B$6),"Review overlap above limit",""))))))))))</f>
        <v/>
      </c>
    </row>
    <row r="73" ht="23" customHeight="1">
      <c r="A73" s="15" t="n"/>
      <c r="B73" s="16" t="n"/>
      <c r="C73" s="16" t="n"/>
      <c r="D73" s="15" t="n"/>
      <c r="E73" s="29" t="n"/>
      <c r="F73" s="15" t="n"/>
      <c r="G73" s="29" t="n"/>
      <c r="H73" s="18" t="n"/>
      <c r="I73" s="18" t="n"/>
      <c r="J73" s="18" t="n"/>
      <c r="K73" s="19">
        <f>IF(OR($A73="",$H73="",$I73="",$O73="Canceled"),"",IFERROR(MAX(0,IF($J73="",$I73,$J73)-$H73+1),""))</f>
        <v/>
      </c>
      <c r="L73" s="20" t="n"/>
      <c r="M73" s="15" t="n"/>
      <c r="N73" s="15" t="n"/>
      <c r="O73" s="15" t="n"/>
      <c r="P73" s="15" t="n"/>
      <c r="Q73" s="16" t="n"/>
      <c r="R73" s="21">
        <f>IF($A73="","",IF(COUNTIF($A$5:$A$124,$A73)&gt;1,"Review duplicate transfer ID",IF(OR($B73="",$C73="",$D73="",$F73="",$H73="",$I73="",$M73="",$N73="",$O73="",$P73=""),"Review missing required fields",IF($I73&lt;$H73,"Review release due date",IF(AND($J73&lt;&gt;"",$J73&lt;$H73),"Review released date",IF(AND($O73="Complete",$J73=""),"Review missing release date",IF(AND($O73&lt;&gt;"Complete",$O73&lt;&gt;"Canceled",$I73&lt;TODAY(),$J73=""),"Review overdue old-unit release",IF(AND($O73="Complete",$N73&lt;&gt;"Closed Out"),"Review access closeout",IF(AND($O73="Complete",$M73="Not Set"),"Review charge status",IF(AND(ISNUMBER($K73),$K73&gt;Assumptions!$B$6),"Review overlap above limit",""))))))))))</f>
        <v/>
      </c>
    </row>
    <row r="74" ht="23" customHeight="1">
      <c r="A74" s="15" t="n"/>
      <c r="B74" s="16" t="n"/>
      <c r="C74" s="16" t="n"/>
      <c r="D74" s="15" t="n"/>
      <c r="E74" s="29" t="n"/>
      <c r="F74" s="15" t="n"/>
      <c r="G74" s="29" t="n"/>
      <c r="H74" s="18" t="n"/>
      <c r="I74" s="18" t="n"/>
      <c r="J74" s="18" t="n"/>
      <c r="K74" s="22">
        <f>IF(OR($A74="",$H74="",$I74="",$O74="Canceled"),"",IFERROR(MAX(0,IF($J74="",$I74,$J74)-$H74+1),""))</f>
        <v/>
      </c>
      <c r="L74" s="20" t="n"/>
      <c r="M74" s="15" t="n"/>
      <c r="N74" s="15" t="n"/>
      <c r="O74" s="15" t="n"/>
      <c r="P74" s="15" t="n"/>
      <c r="Q74" s="16" t="n"/>
      <c r="R74" s="23">
        <f>IF($A74="","",IF(COUNTIF($A$5:$A$124,$A74)&gt;1,"Review duplicate transfer ID",IF(OR($B74="",$C74="",$D74="",$F74="",$H74="",$I74="",$M74="",$N74="",$O74="",$P74=""),"Review missing required fields",IF($I74&lt;$H74,"Review release due date",IF(AND($J74&lt;&gt;"",$J74&lt;$H74),"Review released date",IF(AND($O74="Complete",$J74=""),"Review missing release date",IF(AND($O74&lt;&gt;"Complete",$O74&lt;&gt;"Canceled",$I74&lt;TODAY(),$J74=""),"Review overdue old-unit release",IF(AND($O74="Complete",$N74&lt;&gt;"Closed Out"),"Review access closeout",IF(AND($O74="Complete",$M74="Not Set"),"Review charge status",IF(AND(ISNUMBER($K74),$K74&gt;Assumptions!$B$6),"Review overlap above limit",""))))))))))</f>
        <v/>
      </c>
    </row>
    <row r="75" ht="23" customHeight="1">
      <c r="A75" s="15" t="n"/>
      <c r="B75" s="16" t="n"/>
      <c r="C75" s="16" t="n"/>
      <c r="D75" s="15" t="n"/>
      <c r="E75" s="29" t="n"/>
      <c r="F75" s="15" t="n"/>
      <c r="G75" s="29" t="n"/>
      <c r="H75" s="18" t="n"/>
      <c r="I75" s="18" t="n"/>
      <c r="J75" s="18" t="n"/>
      <c r="K75" s="19">
        <f>IF(OR($A75="",$H75="",$I75="",$O75="Canceled"),"",IFERROR(MAX(0,IF($J75="",$I75,$J75)-$H75+1),""))</f>
        <v/>
      </c>
      <c r="L75" s="20" t="n"/>
      <c r="M75" s="15" t="n"/>
      <c r="N75" s="15" t="n"/>
      <c r="O75" s="15" t="n"/>
      <c r="P75" s="15" t="n"/>
      <c r="Q75" s="16" t="n"/>
      <c r="R75" s="21">
        <f>IF($A75="","",IF(COUNTIF($A$5:$A$124,$A75)&gt;1,"Review duplicate transfer ID",IF(OR($B75="",$C75="",$D75="",$F75="",$H75="",$I75="",$M75="",$N75="",$O75="",$P75=""),"Review missing required fields",IF($I75&lt;$H75,"Review release due date",IF(AND($J75&lt;&gt;"",$J75&lt;$H75),"Review released date",IF(AND($O75="Complete",$J75=""),"Review missing release date",IF(AND($O75&lt;&gt;"Complete",$O75&lt;&gt;"Canceled",$I75&lt;TODAY(),$J75=""),"Review overdue old-unit release",IF(AND($O75="Complete",$N75&lt;&gt;"Closed Out"),"Review access closeout",IF(AND($O75="Complete",$M75="Not Set"),"Review charge status",IF(AND(ISNUMBER($K75),$K75&gt;Assumptions!$B$6),"Review overlap above limit",""))))))))))</f>
        <v/>
      </c>
    </row>
    <row r="76" ht="23" customHeight="1">
      <c r="A76" s="15" t="n"/>
      <c r="B76" s="16" t="n"/>
      <c r="C76" s="16" t="n"/>
      <c r="D76" s="15" t="n"/>
      <c r="E76" s="29" t="n"/>
      <c r="F76" s="15" t="n"/>
      <c r="G76" s="29" t="n"/>
      <c r="H76" s="18" t="n"/>
      <c r="I76" s="18" t="n"/>
      <c r="J76" s="18" t="n"/>
      <c r="K76" s="22">
        <f>IF(OR($A76="",$H76="",$I76="",$O76="Canceled"),"",IFERROR(MAX(0,IF($J76="",$I76,$J76)-$H76+1),""))</f>
        <v/>
      </c>
      <c r="L76" s="20" t="n"/>
      <c r="M76" s="15" t="n"/>
      <c r="N76" s="15" t="n"/>
      <c r="O76" s="15" t="n"/>
      <c r="P76" s="15" t="n"/>
      <c r="Q76" s="16" t="n"/>
      <c r="R76" s="23">
        <f>IF($A76="","",IF(COUNTIF($A$5:$A$124,$A76)&gt;1,"Review duplicate transfer ID",IF(OR($B76="",$C76="",$D76="",$F76="",$H76="",$I76="",$M76="",$N76="",$O76="",$P76=""),"Review missing required fields",IF($I76&lt;$H76,"Review release due date",IF(AND($J76&lt;&gt;"",$J76&lt;$H76),"Review released date",IF(AND($O76="Complete",$J76=""),"Review missing release date",IF(AND($O76&lt;&gt;"Complete",$O76&lt;&gt;"Canceled",$I76&lt;TODAY(),$J76=""),"Review overdue old-unit release",IF(AND($O76="Complete",$N76&lt;&gt;"Closed Out"),"Review access closeout",IF(AND($O76="Complete",$M76="Not Set"),"Review charge status",IF(AND(ISNUMBER($K76),$K76&gt;Assumptions!$B$6),"Review overlap above limit",""))))))))))</f>
        <v/>
      </c>
    </row>
    <row r="77" ht="23" customHeight="1">
      <c r="A77" s="15" t="n"/>
      <c r="B77" s="16" t="n"/>
      <c r="C77" s="16" t="n"/>
      <c r="D77" s="15" t="n"/>
      <c r="E77" s="29" t="n"/>
      <c r="F77" s="15" t="n"/>
      <c r="G77" s="29" t="n"/>
      <c r="H77" s="18" t="n"/>
      <c r="I77" s="18" t="n"/>
      <c r="J77" s="18" t="n"/>
      <c r="K77" s="19">
        <f>IF(OR($A77="",$H77="",$I77="",$O77="Canceled"),"",IFERROR(MAX(0,IF($J77="",$I77,$J77)-$H77+1),""))</f>
        <v/>
      </c>
      <c r="L77" s="20" t="n"/>
      <c r="M77" s="15" t="n"/>
      <c r="N77" s="15" t="n"/>
      <c r="O77" s="15" t="n"/>
      <c r="P77" s="15" t="n"/>
      <c r="Q77" s="16" t="n"/>
      <c r="R77" s="21">
        <f>IF($A77="","",IF(COUNTIF($A$5:$A$124,$A77)&gt;1,"Review duplicate transfer ID",IF(OR($B77="",$C77="",$D77="",$F77="",$H77="",$I77="",$M77="",$N77="",$O77="",$P77=""),"Review missing required fields",IF($I77&lt;$H77,"Review release due date",IF(AND($J77&lt;&gt;"",$J77&lt;$H77),"Review released date",IF(AND($O77="Complete",$J77=""),"Review missing release date",IF(AND($O77&lt;&gt;"Complete",$O77&lt;&gt;"Canceled",$I77&lt;TODAY(),$J77=""),"Review overdue old-unit release",IF(AND($O77="Complete",$N77&lt;&gt;"Closed Out"),"Review access closeout",IF(AND($O77="Complete",$M77="Not Set"),"Review charge status",IF(AND(ISNUMBER($K77),$K77&gt;Assumptions!$B$6),"Review overlap above limit",""))))))))))</f>
        <v/>
      </c>
    </row>
    <row r="78" ht="23" customHeight="1">
      <c r="A78" s="15" t="n"/>
      <c r="B78" s="16" t="n"/>
      <c r="C78" s="16" t="n"/>
      <c r="D78" s="15" t="n"/>
      <c r="E78" s="29" t="n"/>
      <c r="F78" s="15" t="n"/>
      <c r="G78" s="29" t="n"/>
      <c r="H78" s="18" t="n"/>
      <c r="I78" s="18" t="n"/>
      <c r="J78" s="18" t="n"/>
      <c r="K78" s="22">
        <f>IF(OR($A78="",$H78="",$I78="",$O78="Canceled"),"",IFERROR(MAX(0,IF($J78="",$I78,$J78)-$H78+1),""))</f>
        <v/>
      </c>
      <c r="L78" s="20" t="n"/>
      <c r="M78" s="15" t="n"/>
      <c r="N78" s="15" t="n"/>
      <c r="O78" s="15" t="n"/>
      <c r="P78" s="15" t="n"/>
      <c r="Q78" s="16" t="n"/>
      <c r="R78" s="23">
        <f>IF($A78="","",IF(COUNTIF($A$5:$A$124,$A78)&gt;1,"Review duplicate transfer ID",IF(OR($B78="",$C78="",$D78="",$F78="",$H78="",$I78="",$M78="",$N78="",$O78="",$P78=""),"Review missing required fields",IF($I78&lt;$H78,"Review release due date",IF(AND($J78&lt;&gt;"",$J78&lt;$H78),"Review released date",IF(AND($O78="Complete",$J78=""),"Review missing release date",IF(AND($O78&lt;&gt;"Complete",$O78&lt;&gt;"Canceled",$I78&lt;TODAY(),$J78=""),"Review overdue old-unit release",IF(AND($O78="Complete",$N78&lt;&gt;"Closed Out"),"Review access closeout",IF(AND($O78="Complete",$M78="Not Set"),"Review charge status",IF(AND(ISNUMBER($K78),$K78&gt;Assumptions!$B$6),"Review overlap above limit",""))))))))))</f>
        <v/>
      </c>
    </row>
    <row r="79" ht="23" customHeight="1">
      <c r="A79" s="15" t="n"/>
      <c r="B79" s="16" t="n"/>
      <c r="C79" s="16" t="n"/>
      <c r="D79" s="15" t="n"/>
      <c r="E79" s="29" t="n"/>
      <c r="F79" s="15" t="n"/>
      <c r="G79" s="29" t="n"/>
      <c r="H79" s="18" t="n"/>
      <c r="I79" s="18" t="n"/>
      <c r="J79" s="18" t="n"/>
      <c r="K79" s="19">
        <f>IF(OR($A79="",$H79="",$I79="",$O79="Canceled"),"",IFERROR(MAX(0,IF($J79="",$I79,$J79)-$H79+1),""))</f>
        <v/>
      </c>
      <c r="L79" s="20" t="n"/>
      <c r="M79" s="15" t="n"/>
      <c r="N79" s="15" t="n"/>
      <c r="O79" s="15" t="n"/>
      <c r="P79" s="15" t="n"/>
      <c r="Q79" s="16" t="n"/>
      <c r="R79" s="21">
        <f>IF($A79="","",IF(COUNTIF($A$5:$A$124,$A79)&gt;1,"Review duplicate transfer ID",IF(OR($B79="",$C79="",$D79="",$F79="",$H79="",$I79="",$M79="",$N79="",$O79="",$P79=""),"Review missing required fields",IF($I79&lt;$H79,"Review release due date",IF(AND($J79&lt;&gt;"",$J79&lt;$H79),"Review released date",IF(AND($O79="Complete",$J79=""),"Review missing release date",IF(AND($O79&lt;&gt;"Complete",$O79&lt;&gt;"Canceled",$I79&lt;TODAY(),$J79=""),"Review overdue old-unit release",IF(AND($O79="Complete",$N79&lt;&gt;"Closed Out"),"Review access closeout",IF(AND($O79="Complete",$M79="Not Set"),"Review charge status",IF(AND(ISNUMBER($K79),$K79&gt;Assumptions!$B$6),"Review overlap above limit",""))))))))))</f>
        <v/>
      </c>
    </row>
    <row r="80" ht="23" customHeight="1">
      <c r="A80" s="15" t="n"/>
      <c r="B80" s="16" t="n"/>
      <c r="C80" s="16" t="n"/>
      <c r="D80" s="15" t="n"/>
      <c r="E80" s="29" t="n"/>
      <c r="F80" s="15" t="n"/>
      <c r="G80" s="29" t="n"/>
      <c r="H80" s="18" t="n"/>
      <c r="I80" s="18" t="n"/>
      <c r="J80" s="18" t="n"/>
      <c r="K80" s="22">
        <f>IF(OR($A80="",$H80="",$I80="",$O80="Canceled"),"",IFERROR(MAX(0,IF($J80="",$I80,$J80)-$H80+1),""))</f>
        <v/>
      </c>
      <c r="L80" s="20" t="n"/>
      <c r="M80" s="15" t="n"/>
      <c r="N80" s="15" t="n"/>
      <c r="O80" s="15" t="n"/>
      <c r="P80" s="15" t="n"/>
      <c r="Q80" s="16" t="n"/>
      <c r="R80" s="23">
        <f>IF($A80="","",IF(COUNTIF($A$5:$A$124,$A80)&gt;1,"Review duplicate transfer ID",IF(OR($B80="",$C80="",$D80="",$F80="",$H80="",$I80="",$M80="",$N80="",$O80="",$P80=""),"Review missing required fields",IF($I80&lt;$H80,"Review release due date",IF(AND($J80&lt;&gt;"",$J80&lt;$H80),"Review released date",IF(AND($O80="Complete",$J80=""),"Review missing release date",IF(AND($O80&lt;&gt;"Complete",$O80&lt;&gt;"Canceled",$I80&lt;TODAY(),$J80=""),"Review overdue old-unit release",IF(AND($O80="Complete",$N80&lt;&gt;"Closed Out"),"Review access closeout",IF(AND($O80="Complete",$M80="Not Set"),"Review charge status",IF(AND(ISNUMBER($K80),$K80&gt;Assumptions!$B$6),"Review overlap above limit",""))))))))))</f>
        <v/>
      </c>
    </row>
    <row r="81" ht="23" customHeight="1">
      <c r="A81" s="15" t="n"/>
      <c r="B81" s="16" t="n"/>
      <c r="C81" s="16" t="n"/>
      <c r="D81" s="15" t="n"/>
      <c r="E81" s="29" t="n"/>
      <c r="F81" s="15" t="n"/>
      <c r="G81" s="29" t="n"/>
      <c r="H81" s="18" t="n"/>
      <c r="I81" s="18" t="n"/>
      <c r="J81" s="18" t="n"/>
      <c r="K81" s="19">
        <f>IF(OR($A81="",$H81="",$I81="",$O81="Canceled"),"",IFERROR(MAX(0,IF($J81="",$I81,$J81)-$H81+1),""))</f>
        <v/>
      </c>
      <c r="L81" s="20" t="n"/>
      <c r="M81" s="15" t="n"/>
      <c r="N81" s="15" t="n"/>
      <c r="O81" s="15" t="n"/>
      <c r="P81" s="15" t="n"/>
      <c r="Q81" s="16" t="n"/>
      <c r="R81" s="21">
        <f>IF($A81="","",IF(COUNTIF($A$5:$A$124,$A81)&gt;1,"Review duplicate transfer ID",IF(OR($B81="",$C81="",$D81="",$F81="",$H81="",$I81="",$M81="",$N81="",$O81="",$P81=""),"Review missing required fields",IF($I81&lt;$H81,"Review release due date",IF(AND($J81&lt;&gt;"",$J81&lt;$H81),"Review released date",IF(AND($O81="Complete",$J81=""),"Review missing release date",IF(AND($O81&lt;&gt;"Complete",$O81&lt;&gt;"Canceled",$I81&lt;TODAY(),$J81=""),"Review overdue old-unit release",IF(AND($O81="Complete",$N81&lt;&gt;"Closed Out"),"Review access closeout",IF(AND($O81="Complete",$M81="Not Set"),"Review charge status",IF(AND(ISNUMBER($K81),$K81&gt;Assumptions!$B$6),"Review overlap above limit",""))))))))))</f>
        <v/>
      </c>
    </row>
    <row r="82" ht="23" customHeight="1">
      <c r="A82" s="15" t="n"/>
      <c r="B82" s="16" t="n"/>
      <c r="C82" s="16" t="n"/>
      <c r="D82" s="15" t="n"/>
      <c r="E82" s="29" t="n"/>
      <c r="F82" s="15" t="n"/>
      <c r="G82" s="29" t="n"/>
      <c r="H82" s="18" t="n"/>
      <c r="I82" s="18" t="n"/>
      <c r="J82" s="18" t="n"/>
      <c r="K82" s="22">
        <f>IF(OR($A82="",$H82="",$I82="",$O82="Canceled"),"",IFERROR(MAX(0,IF($J82="",$I82,$J82)-$H82+1),""))</f>
        <v/>
      </c>
      <c r="L82" s="20" t="n"/>
      <c r="M82" s="15" t="n"/>
      <c r="N82" s="15" t="n"/>
      <c r="O82" s="15" t="n"/>
      <c r="P82" s="15" t="n"/>
      <c r="Q82" s="16" t="n"/>
      <c r="R82" s="23">
        <f>IF($A82="","",IF(COUNTIF($A$5:$A$124,$A82)&gt;1,"Review duplicate transfer ID",IF(OR($B82="",$C82="",$D82="",$F82="",$H82="",$I82="",$M82="",$N82="",$O82="",$P82=""),"Review missing required fields",IF($I82&lt;$H82,"Review release due date",IF(AND($J82&lt;&gt;"",$J82&lt;$H82),"Review released date",IF(AND($O82="Complete",$J82=""),"Review missing release date",IF(AND($O82&lt;&gt;"Complete",$O82&lt;&gt;"Canceled",$I82&lt;TODAY(),$J82=""),"Review overdue old-unit release",IF(AND($O82="Complete",$N82&lt;&gt;"Closed Out"),"Review access closeout",IF(AND($O82="Complete",$M82="Not Set"),"Review charge status",IF(AND(ISNUMBER($K82),$K82&gt;Assumptions!$B$6),"Review overlap above limit",""))))))))))</f>
        <v/>
      </c>
    </row>
    <row r="83" ht="23" customHeight="1">
      <c r="A83" s="15" t="n"/>
      <c r="B83" s="16" t="n"/>
      <c r="C83" s="16" t="n"/>
      <c r="D83" s="15" t="n"/>
      <c r="E83" s="29" t="n"/>
      <c r="F83" s="15" t="n"/>
      <c r="G83" s="29" t="n"/>
      <c r="H83" s="18" t="n"/>
      <c r="I83" s="18" t="n"/>
      <c r="J83" s="18" t="n"/>
      <c r="K83" s="19">
        <f>IF(OR($A83="",$H83="",$I83="",$O83="Canceled"),"",IFERROR(MAX(0,IF($J83="",$I83,$J83)-$H83+1),""))</f>
        <v/>
      </c>
      <c r="L83" s="20" t="n"/>
      <c r="M83" s="15" t="n"/>
      <c r="N83" s="15" t="n"/>
      <c r="O83" s="15" t="n"/>
      <c r="P83" s="15" t="n"/>
      <c r="Q83" s="16" t="n"/>
      <c r="R83" s="21">
        <f>IF($A83="","",IF(COUNTIF($A$5:$A$124,$A83)&gt;1,"Review duplicate transfer ID",IF(OR($B83="",$C83="",$D83="",$F83="",$H83="",$I83="",$M83="",$N83="",$O83="",$P83=""),"Review missing required fields",IF($I83&lt;$H83,"Review release due date",IF(AND($J83&lt;&gt;"",$J83&lt;$H83),"Review released date",IF(AND($O83="Complete",$J83=""),"Review missing release date",IF(AND($O83&lt;&gt;"Complete",$O83&lt;&gt;"Canceled",$I83&lt;TODAY(),$J83=""),"Review overdue old-unit release",IF(AND($O83="Complete",$N83&lt;&gt;"Closed Out"),"Review access closeout",IF(AND($O83="Complete",$M83="Not Set"),"Review charge status",IF(AND(ISNUMBER($K83),$K83&gt;Assumptions!$B$6),"Review overlap above limit",""))))))))))</f>
        <v/>
      </c>
    </row>
    <row r="84" ht="23" customHeight="1">
      <c r="A84" s="15" t="n"/>
      <c r="B84" s="16" t="n"/>
      <c r="C84" s="16" t="n"/>
      <c r="D84" s="15" t="n"/>
      <c r="E84" s="29" t="n"/>
      <c r="F84" s="15" t="n"/>
      <c r="G84" s="29" t="n"/>
      <c r="H84" s="18" t="n"/>
      <c r="I84" s="18" t="n"/>
      <c r="J84" s="18" t="n"/>
      <c r="K84" s="22">
        <f>IF(OR($A84="",$H84="",$I84="",$O84="Canceled"),"",IFERROR(MAX(0,IF($J84="",$I84,$J84)-$H84+1),""))</f>
        <v/>
      </c>
      <c r="L84" s="20" t="n"/>
      <c r="M84" s="15" t="n"/>
      <c r="N84" s="15" t="n"/>
      <c r="O84" s="15" t="n"/>
      <c r="P84" s="15" t="n"/>
      <c r="Q84" s="16" t="n"/>
      <c r="R84" s="23">
        <f>IF($A84="","",IF(COUNTIF($A$5:$A$124,$A84)&gt;1,"Review duplicate transfer ID",IF(OR($B84="",$C84="",$D84="",$F84="",$H84="",$I84="",$M84="",$N84="",$O84="",$P84=""),"Review missing required fields",IF($I84&lt;$H84,"Review release due date",IF(AND($J84&lt;&gt;"",$J84&lt;$H84),"Review released date",IF(AND($O84="Complete",$J84=""),"Review missing release date",IF(AND($O84&lt;&gt;"Complete",$O84&lt;&gt;"Canceled",$I84&lt;TODAY(),$J84=""),"Review overdue old-unit release",IF(AND($O84="Complete",$N84&lt;&gt;"Closed Out"),"Review access closeout",IF(AND($O84="Complete",$M84="Not Set"),"Review charge status",IF(AND(ISNUMBER($K84),$K84&gt;Assumptions!$B$6),"Review overlap above limit",""))))))))))</f>
        <v/>
      </c>
    </row>
    <row r="85" ht="23" customHeight="1">
      <c r="A85" s="15" t="n"/>
      <c r="B85" s="16" t="n"/>
      <c r="C85" s="16" t="n"/>
      <c r="D85" s="15" t="n"/>
      <c r="E85" s="29" t="n"/>
      <c r="F85" s="15" t="n"/>
      <c r="G85" s="29" t="n"/>
      <c r="H85" s="18" t="n"/>
      <c r="I85" s="18" t="n"/>
      <c r="J85" s="18" t="n"/>
      <c r="K85" s="19">
        <f>IF(OR($A85="",$H85="",$I85="",$O85="Canceled"),"",IFERROR(MAX(0,IF($J85="",$I85,$J85)-$H85+1),""))</f>
        <v/>
      </c>
      <c r="L85" s="20" t="n"/>
      <c r="M85" s="15" t="n"/>
      <c r="N85" s="15" t="n"/>
      <c r="O85" s="15" t="n"/>
      <c r="P85" s="15" t="n"/>
      <c r="Q85" s="16" t="n"/>
      <c r="R85" s="21">
        <f>IF($A85="","",IF(COUNTIF($A$5:$A$124,$A85)&gt;1,"Review duplicate transfer ID",IF(OR($B85="",$C85="",$D85="",$F85="",$H85="",$I85="",$M85="",$N85="",$O85="",$P85=""),"Review missing required fields",IF($I85&lt;$H85,"Review release due date",IF(AND($J85&lt;&gt;"",$J85&lt;$H85),"Review released date",IF(AND($O85="Complete",$J85=""),"Review missing release date",IF(AND($O85&lt;&gt;"Complete",$O85&lt;&gt;"Canceled",$I85&lt;TODAY(),$J85=""),"Review overdue old-unit release",IF(AND($O85="Complete",$N85&lt;&gt;"Closed Out"),"Review access closeout",IF(AND($O85="Complete",$M85="Not Set"),"Review charge status",IF(AND(ISNUMBER($K85),$K85&gt;Assumptions!$B$6),"Review overlap above limit",""))))))))))</f>
        <v/>
      </c>
    </row>
    <row r="86" ht="23" customHeight="1">
      <c r="A86" s="15" t="n"/>
      <c r="B86" s="16" t="n"/>
      <c r="C86" s="16" t="n"/>
      <c r="D86" s="15" t="n"/>
      <c r="E86" s="29" t="n"/>
      <c r="F86" s="15" t="n"/>
      <c r="G86" s="29" t="n"/>
      <c r="H86" s="18" t="n"/>
      <c r="I86" s="18" t="n"/>
      <c r="J86" s="18" t="n"/>
      <c r="K86" s="22">
        <f>IF(OR($A86="",$H86="",$I86="",$O86="Canceled"),"",IFERROR(MAX(0,IF($J86="",$I86,$J86)-$H86+1),""))</f>
        <v/>
      </c>
      <c r="L86" s="20" t="n"/>
      <c r="M86" s="15" t="n"/>
      <c r="N86" s="15" t="n"/>
      <c r="O86" s="15" t="n"/>
      <c r="P86" s="15" t="n"/>
      <c r="Q86" s="16" t="n"/>
      <c r="R86" s="23">
        <f>IF($A86="","",IF(COUNTIF($A$5:$A$124,$A86)&gt;1,"Review duplicate transfer ID",IF(OR($B86="",$C86="",$D86="",$F86="",$H86="",$I86="",$M86="",$N86="",$O86="",$P86=""),"Review missing required fields",IF($I86&lt;$H86,"Review release due date",IF(AND($J86&lt;&gt;"",$J86&lt;$H86),"Review released date",IF(AND($O86="Complete",$J86=""),"Review missing release date",IF(AND($O86&lt;&gt;"Complete",$O86&lt;&gt;"Canceled",$I86&lt;TODAY(),$J86=""),"Review overdue old-unit release",IF(AND($O86="Complete",$N86&lt;&gt;"Closed Out"),"Review access closeout",IF(AND($O86="Complete",$M86="Not Set"),"Review charge status",IF(AND(ISNUMBER($K86),$K86&gt;Assumptions!$B$6),"Review overlap above limit",""))))))))))</f>
        <v/>
      </c>
    </row>
    <row r="87" ht="23" customHeight="1">
      <c r="A87" s="15" t="n"/>
      <c r="B87" s="16" t="n"/>
      <c r="C87" s="16" t="n"/>
      <c r="D87" s="15" t="n"/>
      <c r="E87" s="29" t="n"/>
      <c r="F87" s="15" t="n"/>
      <c r="G87" s="29" t="n"/>
      <c r="H87" s="18" t="n"/>
      <c r="I87" s="18" t="n"/>
      <c r="J87" s="18" t="n"/>
      <c r="K87" s="19">
        <f>IF(OR($A87="",$H87="",$I87="",$O87="Canceled"),"",IFERROR(MAX(0,IF($J87="",$I87,$J87)-$H87+1),""))</f>
        <v/>
      </c>
      <c r="L87" s="20" t="n"/>
      <c r="M87" s="15" t="n"/>
      <c r="N87" s="15" t="n"/>
      <c r="O87" s="15" t="n"/>
      <c r="P87" s="15" t="n"/>
      <c r="Q87" s="16" t="n"/>
      <c r="R87" s="21">
        <f>IF($A87="","",IF(COUNTIF($A$5:$A$124,$A87)&gt;1,"Review duplicate transfer ID",IF(OR($B87="",$C87="",$D87="",$F87="",$H87="",$I87="",$M87="",$N87="",$O87="",$P87=""),"Review missing required fields",IF($I87&lt;$H87,"Review release due date",IF(AND($J87&lt;&gt;"",$J87&lt;$H87),"Review released date",IF(AND($O87="Complete",$J87=""),"Review missing release date",IF(AND($O87&lt;&gt;"Complete",$O87&lt;&gt;"Canceled",$I87&lt;TODAY(),$J87=""),"Review overdue old-unit release",IF(AND($O87="Complete",$N87&lt;&gt;"Closed Out"),"Review access closeout",IF(AND($O87="Complete",$M87="Not Set"),"Review charge status",IF(AND(ISNUMBER($K87),$K87&gt;Assumptions!$B$6),"Review overlap above limit",""))))))))))</f>
        <v/>
      </c>
    </row>
    <row r="88" ht="23" customHeight="1">
      <c r="A88" s="15" t="n"/>
      <c r="B88" s="16" t="n"/>
      <c r="C88" s="16" t="n"/>
      <c r="D88" s="15" t="n"/>
      <c r="E88" s="29" t="n"/>
      <c r="F88" s="15" t="n"/>
      <c r="G88" s="29" t="n"/>
      <c r="H88" s="18" t="n"/>
      <c r="I88" s="18" t="n"/>
      <c r="J88" s="18" t="n"/>
      <c r="K88" s="22">
        <f>IF(OR($A88="",$H88="",$I88="",$O88="Canceled"),"",IFERROR(MAX(0,IF($J88="",$I88,$J88)-$H88+1),""))</f>
        <v/>
      </c>
      <c r="L88" s="20" t="n"/>
      <c r="M88" s="15" t="n"/>
      <c r="N88" s="15" t="n"/>
      <c r="O88" s="15" t="n"/>
      <c r="P88" s="15" t="n"/>
      <c r="Q88" s="16" t="n"/>
      <c r="R88" s="23">
        <f>IF($A88="","",IF(COUNTIF($A$5:$A$124,$A88)&gt;1,"Review duplicate transfer ID",IF(OR($B88="",$C88="",$D88="",$F88="",$H88="",$I88="",$M88="",$N88="",$O88="",$P88=""),"Review missing required fields",IF($I88&lt;$H88,"Review release due date",IF(AND($J88&lt;&gt;"",$J88&lt;$H88),"Review released date",IF(AND($O88="Complete",$J88=""),"Review missing release date",IF(AND($O88&lt;&gt;"Complete",$O88&lt;&gt;"Canceled",$I88&lt;TODAY(),$J88=""),"Review overdue old-unit release",IF(AND($O88="Complete",$N88&lt;&gt;"Closed Out"),"Review access closeout",IF(AND($O88="Complete",$M88="Not Set"),"Review charge status",IF(AND(ISNUMBER($K88),$K88&gt;Assumptions!$B$6),"Review overlap above limit",""))))))))))</f>
        <v/>
      </c>
    </row>
    <row r="89" ht="23" customHeight="1">
      <c r="A89" s="15" t="n"/>
      <c r="B89" s="16" t="n"/>
      <c r="C89" s="16" t="n"/>
      <c r="D89" s="15" t="n"/>
      <c r="E89" s="29" t="n"/>
      <c r="F89" s="15" t="n"/>
      <c r="G89" s="29" t="n"/>
      <c r="H89" s="18" t="n"/>
      <c r="I89" s="18" t="n"/>
      <c r="J89" s="18" t="n"/>
      <c r="K89" s="19">
        <f>IF(OR($A89="",$H89="",$I89="",$O89="Canceled"),"",IFERROR(MAX(0,IF($J89="",$I89,$J89)-$H89+1),""))</f>
        <v/>
      </c>
      <c r="L89" s="20" t="n"/>
      <c r="M89" s="15" t="n"/>
      <c r="N89" s="15" t="n"/>
      <c r="O89" s="15" t="n"/>
      <c r="P89" s="15" t="n"/>
      <c r="Q89" s="16" t="n"/>
      <c r="R89" s="21">
        <f>IF($A89="","",IF(COUNTIF($A$5:$A$124,$A89)&gt;1,"Review duplicate transfer ID",IF(OR($B89="",$C89="",$D89="",$F89="",$H89="",$I89="",$M89="",$N89="",$O89="",$P89=""),"Review missing required fields",IF($I89&lt;$H89,"Review release due date",IF(AND($J89&lt;&gt;"",$J89&lt;$H89),"Review released date",IF(AND($O89="Complete",$J89=""),"Review missing release date",IF(AND($O89&lt;&gt;"Complete",$O89&lt;&gt;"Canceled",$I89&lt;TODAY(),$J89=""),"Review overdue old-unit release",IF(AND($O89="Complete",$N89&lt;&gt;"Closed Out"),"Review access closeout",IF(AND($O89="Complete",$M89="Not Set"),"Review charge status",IF(AND(ISNUMBER($K89),$K89&gt;Assumptions!$B$6),"Review overlap above limit",""))))))))))</f>
        <v/>
      </c>
    </row>
    <row r="90" ht="23" customHeight="1">
      <c r="A90" s="15" t="n"/>
      <c r="B90" s="16" t="n"/>
      <c r="C90" s="16" t="n"/>
      <c r="D90" s="15" t="n"/>
      <c r="E90" s="29" t="n"/>
      <c r="F90" s="15" t="n"/>
      <c r="G90" s="29" t="n"/>
      <c r="H90" s="18" t="n"/>
      <c r="I90" s="18" t="n"/>
      <c r="J90" s="18" t="n"/>
      <c r="K90" s="22">
        <f>IF(OR($A90="",$H90="",$I90="",$O90="Canceled"),"",IFERROR(MAX(0,IF($J90="",$I90,$J90)-$H90+1),""))</f>
        <v/>
      </c>
      <c r="L90" s="20" t="n"/>
      <c r="M90" s="15" t="n"/>
      <c r="N90" s="15" t="n"/>
      <c r="O90" s="15" t="n"/>
      <c r="P90" s="15" t="n"/>
      <c r="Q90" s="16" t="n"/>
      <c r="R90" s="23">
        <f>IF($A90="","",IF(COUNTIF($A$5:$A$124,$A90)&gt;1,"Review duplicate transfer ID",IF(OR($B90="",$C90="",$D90="",$F90="",$H90="",$I90="",$M90="",$N90="",$O90="",$P90=""),"Review missing required fields",IF($I90&lt;$H90,"Review release due date",IF(AND($J90&lt;&gt;"",$J90&lt;$H90),"Review released date",IF(AND($O90="Complete",$J90=""),"Review missing release date",IF(AND($O90&lt;&gt;"Complete",$O90&lt;&gt;"Canceled",$I90&lt;TODAY(),$J90=""),"Review overdue old-unit release",IF(AND($O90="Complete",$N90&lt;&gt;"Closed Out"),"Review access closeout",IF(AND($O90="Complete",$M90="Not Set"),"Review charge status",IF(AND(ISNUMBER($K90),$K90&gt;Assumptions!$B$6),"Review overlap above limit",""))))))))))</f>
        <v/>
      </c>
    </row>
    <row r="91" ht="23" customHeight="1">
      <c r="A91" s="15" t="n"/>
      <c r="B91" s="16" t="n"/>
      <c r="C91" s="16" t="n"/>
      <c r="D91" s="15" t="n"/>
      <c r="E91" s="29" t="n"/>
      <c r="F91" s="15" t="n"/>
      <c r="G91" s="29" t="n"/>
      <c r="H91" s="18" t="n"/>
      <c r="I91" s="18" t="n"/>
      <c r="J91" s="18" t="n"/>
      <c r="K91" s="19">
        <f>IF(OR($A91="",$H91="",$I91="",$O91="Canceled"),"",IFERROR(MAX(0,IF($J91="",$I91,$J91)-$H91+1),""))</f>
        <v/>
      </c>
      <c r="L91" s="20" t="n"/>
      <c r="M91" s="15" t="n"/>
      <c r="N91" s="15" t="n"/>
      <c r="O91" s="15" t="n"/>
      <c r="P91" s="15" t="n"/>
      <c r="Q91" s="16" t="n"/>
      <c r="R91" s="21">
        <f>IF($A91="","",IF(COUNTIF($A$5:$A$124,$A91)&gt;1,"Review duplicate transfer ID",IF(OR($B91="",$C91="",$D91="",$F91="",$H91="",$I91="",$M91="",$N91="",$O91="",$P91=""),"Review missing required fields",IF($I91&lt;$H91,"Review release due date",IF(AND($J91&lt;&gt;"",$J91&lt;$H91),"Review released date",IF(AND($O91="Complete",$J91=""),"Review missing release date",IF(AND($O91&lt;&gt;"Complete",$O91&lt;&gt;"Canceled",$I91&lt;TODAY(),$J91=""),"Review overdue old-unit release",IF(AND($O91="Complete",$N91&lt;&gt;"Closed Out"),"Review access closeout",IF(AND($O91="Complete",$M91="Not Set"),"Review charge status",IF(AND(ISNUMBER($K91),$K91&gt;Assumptions!$B$6),"Review overlap above limit",""))))))))))</f>
        <v/>
      </c>
    </row>
    <row r="92" ht="23" customHeight="1">
      <c r="A92" s="15" t="n"/>
      <c r="B92" s="16" t="n"/>
      <c r="C92" s="16" t="n"/>
      <c r="D92" s="15" t="n"/>
      <c r="E92" s="29" t="n"/>
      <c r="F92" s="15" t="n"/>
      <c r="G92" s="29" t="n"/>
      <c r="H92" s="18" t="n"/>
      <c r="I92" s="18" t="n"/>
      <c r="J92" s="18" t="n"/>
      <c r="K92" s="22">
        <f>IF(OR($A92="",$H92="",$I92="",$O92="Canceled"),"",IFERROR(MAX(0,IF($J92="",$I92,$J92)-$H92+1),""))</f>
        <v/>
      </c>
      <c r="L92" s="20" t="n"/>
      <c r="M92" s="15" t="n"/>
      <c r="N92" s="15" t="n"/>
      <c r="O92" s="15" t="n"/>
      <c r="P92" s="15" t="n"/>
      <c r="Q92" s="16" t="n"/>
      <c r="R92" s="23">
        <f>IF($A92="","",IF(COUNTIF($A$5:$A$124,$A92)&gt;1,"Review duplicate transfer ID",IF(OR($B92="",$C92="",$D92="",$F92="",$H92="",$I92="",$M92="",$N92="",$O92="",$P92=""),"Review missing required fields",IF($I92&lt;$H92,"Review release due date",IF(AND($J92&lt;&gt;"",$J92&lt;$H92),"Review released date",IF(AND($O92="Complete",$J92=""),"Review missing release date",IF(AND($O92&lt;&gt;"Complete",$O92&lt;&gt;"Canceled",$I92&lt;TODAY(),$J92=""),"Review overdue old-unit release",IF(AND($O92="Complete",$N92&lt;&gt;"Closed Out"),"Review access closeout",IF(AND($O92="Complete",$M92="Not Set"),"Review charge status",IF(AND(ISNUMBER($K92),$K92&gt;Assumptions!$B$6),"Review overlap above limit",""))))))))))</f>
        <v/>
      </c>
    </row>
    <row r="93" ht="23" customHeight="1">
      <c r="A93" s="15" t="n"/>
      <c r="B93" s="16" t="n"/>
      <c r="C93" s="16" t="n"/>
      <c r="D93" s="15" t="n"/>
      <c r="E93" s="29" t="n"/>
      <c r="F93" s="15" t="n"/>
      <c r="G93" s="29" t="n"/>
      <c r="H93" s="18" t="n"/>
      <c r="I93" s="18" t="n"/>
      <c r="J93" s="18" t="n"/>
      <c r="K93" s="19">
        <f>IF(OR($A93="",$H93="",$I93="",$O93="Canceled"),"",IFERROR(MAX(0,IF($J93="",$I93,$J93)-$H93+1),""))</f>
        <v/>
      </c>
      <c r="L93" s="20" t="n"/>
      <c r="M93" s="15" t="n"/>
      <c r="N93" s="15" t="n"/>
      <c r="O93" s="15" t="n"/>
      <c r="P93" s="15" t="n"/>
      <c r="Q93" s="16" t="n"/>
      <c r="R93" s="21">
        <f>IF($A93="","",IF(COUNTIF($A$5:$A$124,$A93)&gt;1,"Review duplicate transfer ID",IF(OR($B93="",$C93="",$D93="",$F93="",$H93="",$I93="",$M93="",$N93="",$O93="",$P93=""),"Review missing required fields",IF($I93&lt;$H93,"Review release due date",IF(AND($J93&lt;&gt;"",$J93&lt;$H93),"Review released date",IF(AND($O93="Complete",$J93=""),"Review missing release date",IF(AND($O93&lt;&gt;"Complete",$O93&lt;&gt;"Canceled",$I93&lt;TODAY(),$J93=""),"Review overdue old-unit release",IF(AND($O93="Complete",$N93&lt;&gt;"Closed Out"),"Review access closeout",IF(AND($O93="Complete",$M93="Not Set"),"Review charge status",IF(AND(ISNUMBER($K93),$K93&gt;Assumptions!$B$6),"Review overlap above limit",""))))))))))</f>
        <v/>
      </c>
    </row>
    <row r="94" ht="23" customHeight="1">
      <c r="A94" s="15" t="n"/>
      <c r="B94" s="16" t="n"/>
      <c r="C94" s="16" t="n"/>
      <c r="D94" s="15" t="n"/>
      <c r="E94" s="29" t="n"/>
      <c r="F94" s="15" t="n"/>
      <c r="G94" s="29" t="n"/>
      <c r="H94" s="18" t="n"/>
      <c r="I94" s="18" t="n"/>
      <c r="J94" s="18" t="n"/>
      <c r="K94" s="22">
        <f>IF(OR($A94="",$H94="",$I94="",$O94="Canceled"),"",IFERROR(MAX(0,IF($J94="",$I94,$J94)-$H94+1),""))</f>
        <v/>
      </c>
      <c r="L94" s="20" t="n"/>
      <c r="M94" s="15" t="n"/>
      <c r="N94" s="15" t="n"/>
      <c r="O94" s="15" t="n"/>
      <c r="P94" s="15" t="n"/>
      <c r="Q94" s="16" t="n"/>
      <c r="R94" s="23">
        <f>IF($A94="","",IF(COUNTIF($A$5:$A$124,$A94)&gt;1,"Review duplicate transfer ID",IF(OR($B94="",$C94="",$D94="",$F94="",$H94="",$I94="",$M94="",$N94="",$O94="",$P94=""),"Review missing required fields",IF($I94&lt;$H94,"Review release due date",IF(AND($J94&lt;&gt;"",$J94&lt;$H94),"Review released date",IF(AND($O94="Complete",$J94=""),"Review missing release date",IF(AND($O94&lt;&gt;"Complete",$O94&lt;&gt;"Canceled",$I94&lt;TODAY(),$J94=""),"Review overdue old-unit release",IF(AND($O94="Complete",$N94&lt;&gt;"Closed Out"),"Review access closeout",IF(AND($O94="Complete",$M94="Not Set"),"Review charge status",IF(AND(ISNUMBER($K94),$K94&gt;Assumptions!$B$6),"Review overlap above limit",""))))))))))</f>
        <v/>
      </c>
    </row>
    <row r="95" ht="23" customHeight="1">
      <c r="A95" s="15" t="n"/>
      <c r="B95" s="16" t="n"/>
      <c r="C95" s="16" t="n"/>
      <c r="D95" s="15" t="n"/>
      <c r="E95" s="29" t="n"/>
      <c r="F95" s="15" t="n"/>
      <c r="G95" s="29" t="n"/>
      <c r="H95" s="18" t="n"/>
      <c r="I95" s="18" t="n"/>
      <c r="J95" s="18" t="n"/>
      <c r="K95" s="19">
        <f>IF(OR($A95="",$H95="",$I95="",$O95="Canceled"),"",IFERROR(MAX(0,IF($J95="",$I95,$J95)-$H95+1),""))</f>
        <v/>
      </c>
      <c r="L95" s="20" t="n"/>
      <c r="M95" s="15" t="n"/>
      <c r="N95" s="15" t="n"/>
      <c r="O95" s="15" t="n"/>
      <c r="P95" s="15" t="n"/>
      <c r="Q95" s="16" t="n"/>
      <c r="R95" s="21">
        <f>IF($A95="","",IF(COUNTIF($A$5:$A$124,$A95)&gt;1,"Review duplicate transfer ID",IF(OR($B95="",$C95="",$D95="",$F95="",$H95="",$I95="",$M95="",$N95="",$O95="",$P95=""),"Review missing required fields",IF($I95&lt;$H95,"Review release due date",IF(AND($J95&lt;&gt;"",$J95&lt;$H95),"Review released date",IF(AND($O95="Complete",$J95=""),"Review missing release date",IF(AND($O95&lt;&gt;"Complete",$O95&lt;&gt;"Canceled",$I95&lt;TODAY(),$J95=""),"Review overdue old-unit release",IF(AND($O95="Complete",$N95&lt;&gt;"Closed Out"),"Review access closeout",IF(AND($O95="Complete",$M95="Not Set"),"Review charge status",IF(AND(ISNUMBER($K95),$K95&gt;Assumptions!$B$6),"Review overlap above limit",""))))))))))</f>
        <v/>
      </c>
    </row>
    <row r="96" ht="23" customHeight="1">
      <c r="A96" s="15" t="n"/>
      <c r="B96" s="16" t="n"/>
      <c r="C96" s="16" t="n"/>
      <c r="D96" s="15" t="n"/>
      <c r="E96" s="29" t="n"/>
      <c r="F96" s="15" t="n"/>
      <c r="G96" s="29" t="n"/>
      <c r="H96" s="18" t="n"/>
      <c r="I96" s="18" t="n"/>
      <c r="J96" s="18" t="n"/>
      <c r="K96" s="22">
        <f>IF(OR($A96="",$H96="",$I96="",$O96="Canceled"),"",IFERROR(MAX(0,IF($J96="",$I96,$J96)-$H96+1),""))</f>
        <v/>
      </c>
      <c r="L96" s="20" t="n"/>
      <c r="M96" s="15" t="n"/>
      <c r="N96" s="15" t="n"/>
      <c r="O96" s="15" t="n"/>
      <c r="P96" s="15" t="n"/>
      <c r="Q96" s="16" t="n"/>
      <c r="R96" s="23">
        <f>IF($A96="","",IF(COUNTIF($A$5:$A$124,$A96)&gt;1,"Review duplicate transfer ID",IF(OR($B96="",$C96="",$D96="",$F96="",$H96="",$I96="",$M96="",$N96="",$O96="",$P96=""),"Review missing required fields",IF($I96&lt;$H96,"Review release due date",IF(AND($J96&lt;&gt;"",$J96&lt;$H96),"Review released date",IF(AND($O96="Complete",$J96=""),"Review missing release date",IF(AND($O96&lt;&gt;"Complete",$O96&lt;&gt;"Canceled",$I96&lt;TODAY(),$J96=""),"Review overdue old-unit release",IF(AND($O96="Complete",$N96&lt;&gt;"Closed Out"),"Review access closeout",IF(AND($O96="Complete",$M96="Not Set"),"Review charge status",IF(AND(ISNUMBER($K96),$K96&gt;Assumptions!$B$6),"Review overlap above limit",""))))))))))</f>
        <v/>
      </c>
    </row>
    <row r="97" ht="23" customHeight="1">
      <c r="A97" s="15" t="n"/>
      <c r="B97" s="16" t="n"/>
      <c r="C97" s="16" t="n"/>
      <c r="D97" s="15" t="n"/>
      <c r="E97" s="29" t="n"/>
      <c r="F97" s="15" t="n"/>
      <c r="G97" s="29" t="n"/>
      <c r="H97" s="18" t="n"/>
      <c r="I97" s="18" t="n"/>
      <c r="J97" s="18" t="n"/>
      <c r="K97" s="19">
        <f>IF(OR($A97="",$H97="",$I97="",$O97="Canceled"),"",IFERROR(MAX(0,IF($J97="",$I97,$J97)-$H97+1),""))</f>
        <v/>
      </c>
      <c r="L97" s="20" t="n"/>
      <c r="M97" s="15" t="n"/>
      <c r="N97" s="15" t="n"/>
      <c r="O97" s="15" t="n"/>
      <c r="P97" s="15" t="n"/>
      <c r="Q97" s="16" t="n"/>
      <c r="R97" s="21">
        <f>IF($A97="","",IF(COUNTIF($A$5:$A$124,$A97)&gt;1,"Review duplicate transfer ID",IF(OR($B97="",$C97="",$D97="",$F97="",$H97="",$I97="",$M97="",$N97="",$O97="",$P97=""),"Review missing required fields",IF($I97&lt;$H97,"Review release due date",IF(AND($J97&lt;&gt;"",$J97&lt;$H97),"Review released date",IF(AND($O97="Complete",$J97=""),"Review missing release date",IF(AND($O97&lt;&gt;"Complete",$O97&lt;&gt;"Canceled",$I97&lt;TODAY(),$J97=""),"Review overdue old-unit release",IF(AND($O97="Complete",$N97&lt;&gt;"Closed Out"),"Review access closeout",IF(AND($O97="Complete",$M97="Not Set"),"Review charge status",IF(AND(ISNUMBER($K97),$K97&gt;Assumptions!$B$6),"Review overlap above limit",""))))))))))</f>
        <v/>
      </c>
    </row>
    <row r="98" ht="23" customHeight="1">
      <c r="A98" s="15" t="n"/>
      <c r="B98" s="16" t="n"/>
      <c r="C98" s="16" t="n"/>
      <c r="D98" s="15" t="n"/>
      <c r="E98" s="29" t="n"/>
      <c r="F98" s="15" t="n"/>
      <c r="G98" s="29" t="n"/>
      <c r="H98" s="18" t="n"/>
      <c r="I98" s="18" t="n"/>
      <c r="J98" s="18" t="n"/>
      <c r="K98" s="22">
        <f>IF(OR($A98="",$H98="",$I98="",$O98="Canceled"),"",IFERROR(MAX(0,IF($J98="",$I98,$J98)-$H98+1),""))</f>
        <v/>
      </c>
      <c r="L98" s="20" t="n"/>
      <c r="M98" s="15" t="n"/>
      <c r="N98" s="15" t="n"/>
      <c r="O98" s="15" t="n"/>
      <c r="P98" s="15" t="n"/>
      <c r="Q98" s="16" t="n"/>
      <c r="R98" s="23">
        <f>IF($A98="","",IF(COUNTIF($A$5:$A$124,$A98)&gt;1,"Review duplicate transfer ID",IF(OR($B98="",$C98="",$D98="",$F98="",$H98="",$I98="",$M98="",$N98="",$O98="",$P98=""),"Review missing required fields",IF($I98&lt;$H98,"Review release due date",IF(AND($J98&lt;&gt;"",$J98&lt;$H98),"Review released date",IF(AND($O98="Complete",$J98=""),"Review missing release date",IF(AND($O98&lt;&gt;"Complete",$O98&lt;&gt;"Canceled",$I98&lt;TODAY(),$J98=""),"Review overdue old-unit release",IF(AND($O98="Complete",$N98&lt;&gt;"Closed Out"),"Review access closeout",IF(AND($O98="Complete",$M98="Not Set"),"Review charge status",IF(AND(ISNUMBER($K98),$K98&gt;Assumptions!$B$6),"Review overlap above limit",""))))))))))</f>
        <v/>
      </c>
    </row>
    <row r="99" ht="23" customHeight="1">
      <c r="A99" s="15" t="n"/>
      <c r="B99" s="16" t="n"/>
      <c r="C99" s="16" t="n"/>
      <c r="D99" s="15" t="n"/>
      <c r="E99" s="29" t="n"/>
      <c r="F99" s="15" t="n"/>
      <c r="G99" s="29" t="n"/>
      <c r="H99" s="18" t="n"/>
      <c r="I99" s="18" t="n"/>
      <c r="J99" s="18" t="n"/>
      <c r="K99" s="19">
        <f>IF(OR($A99="",$H99="",$I99="",$O99="Canceled"),"",IFERROR(MAX(0,IF($J99="",$I99,$J99)-$H99+1),""))</f>
        <v/>
      </c>
      <c r="L99" s="20" t="n"/>
      <c r="M99" s="15" t="n"/>
      <c r="N99" s="15" t="n"/>
      <c r="O99" s="15" t="n"/>
      <c r="P99" s="15" t="n"/>
      <c r="Q99" s="16" t="n"/>
      <c r="R99" s="21">
        <f>IF($A99="","",IF(COUNTIF($A$5:$A$124,$A99)&gt;1,"Review duplicate transfer ID",IF(OR($B99="",$C99="",$D99="",$F99="",$H99="",$I99="",$M99="",$N99="",$O99="",$P99=""),"Review missing required fields",IF($I99&lt;$H99,"Review release due date",IF(AND($J99&lt;&gt;"",$J99&lt;$H99),"Review released date",IF(AND($O99="Complete",$J99=""),"Review missing release date",IF(AND($O99&lt;&gt;"Complete",$O99&lt;&gt;"Canceled",$I99&lt;TODAY(),$J99=""),"Review overdue old-unit release",IF(AND($O99="Complete",$N99&lt;&gt;"Closed Out"),"Review access closeout",IF(AND($O99="Complete",$M99="Not Set"),"Review charge status",IF(AND(ISNUMBER($K99),$K99&gt;Assumptions!$B$6),"Review overlap above limit",""))))))))))</f>
        <v/>
      </c>
    </row>
    <row r="100" ht="23" customHeight="1">
      <c r="A100" s="15" t="n"/>
      <c r="B100" s="16" t="n"/>
      <c r="C100" s="16" t="n"/>
      <c r="D100" s="15" t="n"/>
      <c r="E100" s="29" t="n"/>
      <c r="F100" s="15" t="n"/>
      <c r="G100" s="29" t="n"/>
      <c r="H100" s="18" t="n"/>
      <c r="I100" s="18" t="n"/>
      <c r="J100" s="18" t="n"/>
      <c r="K100" s="22">
        <f>IF(OR($A100="",$H100="",$I100="",$O100="Canceled"),"",IFERROR(MAX(0,IF($J100="",$I100,$J100)-$H100+1),""))</f>
        <v/>
      </c>
      <c r="L100" s="20" t="n"/>
      <c r="M100" s="15" t="n"/>
      <c r="N100" s="15" t="n"/>
      <c r="O100" s="15" t="n"/>
      <c r="P100" s="15" t="n"/>
      <c r="Q100" s="16" t="n"/>
      <c r="R100" s="23">
        <f>IF($A100="","",IF(COUNTIF($A$5:$A$124,$A100)&gt;1,"Review duplicate transfer ID",IF(OR($B100="",$C100="",$D100="",$F100="",$H100="",$I100="",$M100="",$N100="",$O100="",$P100=""),"Review missing required fields",IF($I100&lt;$H100,"Review release due date",IF(AND($J100&lt;&gt;"",$J100&lt;$H100),"Review released date",IF(AND($O100="Complete",$J100=""),"Review missing release date",IF(AND($O100&lt;&gt;"Complete",$O100&lt;&gt;"Canceled",$I100&lt;TODAY(),$J100=""),"Review overdue old-unit release",IF(AND($O100="Complete",$N100&lt;&gt;"Closed Out"),"Review access closeout",IF(AND($O100="Complete",$M100="Not Set"),"Review charge status",IF(AND(ISNUMBER($K100),$K100&gt;Assumptions!$B$6),"Review overlap above limit",""))))))))))</f>
        <v/>
      </c>
    </row>
    <row r="101" ht="23" customHeight="1">
      <c r="A101" s="15" t="n"/>
      <c r="B101" s="16" t="n"/>
      <c r="C101" s="16" t="n"/>
      <c r="D101" s="15" t="n"/>
      <c r="E101" s="29" t="n"/>
      <c r="F101" s="15" t="n"/>
      <c r="G101" s="29" t="n"/>
      <c r="H101" s="18" t="n"/>
      <c r="I101" s="18" t="n"/>
      <c r="J101" s="18" t="n"/>
      <c r="K101" s="19">
        <f>IF(OR($A101="",$H101="",$I101="",$O101="Canceled"),"",IFERROR(MAX(0,IF($J101="",$I101,$J101)-$H101+1),""))</f>
        <v/>
      </c>
      <c r="L101" s="20" t="n"/>
      <c r="M101" s="15" t="n"/>
      <c r="N101" s="15" t="n"/>
      <c r="O101" s="15" t="n"/>
      <c r="P101" s="15" t="n"/>
      <c r="Q101" s="16" t="n"/>
      <c r="R101" s="21">
        <f>IF($A101="","",IF(COUNTIF($A$5:$A$124,$A101)&gt;1,"Review duplicate transfer ID",IF(OR($B101="",$C101="",$D101="",$F101="",$H101="",$I101="",$M101="",$N101="",$O101="",$P101=""),"Review missing required fields",IF($I101&lt;$H101,"Review release due date",IF(AND($J101&lt;&gt;"",$J101&lt;$H101),"Review released date",IF(AND($O101="Complete",$J101=""),"Review missing release date",IF(AND($O101&lt;&gt;"Complete",$O101&lt;&gt;"Canceled",$I101&lt;TODAY(),$J101=""),"Review overdue old-unit release",IF(AND($O101="Complete",$N101&lt;&gt;"Closed Out"),"Review access closeout",IF(AND($O101="Complete",$M101="Not Set"),"Review charge status",IF(AND(ISNUMBER($K101),$K101&gt;Assumptions!$B$6),"Review overlap above limit",""))))))))))</f>
        <v/>
      </c>
    </row>
    <row r="102" ht="23" customHeight="1">
      <c r="A102" s="15" t="n"/>
      <c r="B102" s="16" t="n"/>
      <c r="C102" s="16" t="n"/>
      <c r="D102" s="15" t="n"/>
      <c r="E102" s="29" t="n"/>
      <c r="F102" s="15" t="n"/>
      <c r="G102" s="29" t="n"/>
      <c r="H102" s="18" t="n"/>
      <c r="I102" s="18" t="n"/>
      <c r="J102" s="18" t="n"/>
      <c r="K102" s="22">
        <f>IF(OR($A102="",$H102="",$I102="",$O102="Canceled"),"",IFERROR(MAX(0,IF($J102="",$I102,$J102)-$H102+1),""))</f>
        <v/>
      </c>
      <c r="L102" s="20" t="n"/>
      <c r="M102" s="15" t="n"/>
      <c r="N102" s="15" t="n"/>
      <c r="O102" s="15" t="n"/>
      <c r="P102" s="15" t="n"/>
      <c r="Q102" s="16" t="n"/>
      <c r="R102" s="23">
        <f>IF($A102="","",IF(COUNTIF($A$5:$A$124,$A102)&gt;1,"Review duplicate transfer ID",IF(OR($B102="",$C102="",$D102="",$F102="",$H102="",$I102="",$M102="",$N102="",$O102="",$P102=""),"Review missing required fields",IF($I102&lt;$H102,"Review release due date",IF(AND($J102&lt;&gt;"",$J102&lt;$H102),"Review released date",IF(AND($O102="Complete",$J102=""),"Review missing release date",IF(AND($O102&lt;&gt;"Complete",$O102&lt;&gt;"Canceled",$I102&lt;TODAY(),$J102=""),"Review overdue old-unit release",IF(AND($O102="Complete",$N102&lt;&gt;"Closed Out"),"Review access closeout",IF(AND($O102="Complete",$M102="Not Set"),"Review charge status",IF(AND(ISNUMBER($K102),$K102&gt;Assumptions!$B$6),"Review overlap above limit",""))))))))))</f>
        <v/>
      </c>
    </row>
    <row r="103" ht="23" customHeight="1">
      <c r="A103" s="15" t="n"/>
      <c r="B103" s="16" t="n"/>
      <c r="C103" s="16" t="n"/>
      <c r="D103" s="15" t="n"/>
      <c r="E103" s="29" t="n"/>
      <c r="F103" s="15" t="n"/>
      <c r="G103" s="29" t="n"/>
      <c r="H103" s="18" t="n"/>
      <c r="I103" s="18" t="n"/>
      <c r="J103" s="18" t="n"/>
      <c r="K103" s="19">
        <f>IF(OR($A103="",$H103="",$I103="",$O103="Canceled"),"",IFERROR(MAX(0,IF($J103="",$I103,$J103)-$H103+1),""))</f>
        <v/>
      </c>
      <c r="L103" s="20" t="n"/>
      <c r="M103" s="15" t="n"/>
      <c r="N103" s="15" t="n"/>
      <c r="O103" s="15" t="n"/>
      <c r="P103" s="15" t="n"/>
      <c r="Q103" s="16" t="n"/>
      <c r="R103" s="21">
        <f>IF($A103="","",IF(COUNTIF($A$5:$A$124,$A103)&gt;1,"Review duplicate transfer ID",IF(OR($B103="",$C103="",$D103="",$F103="",$H103="",$I103="",$M103="",$N103="",$O103="",$P103=""),"Review missing required fields",IF($I103&lt;$H103,"Review release due date",IF(AND($J103&lt;&gt;"",$J103&lt;$H103),"Review released date",IF(AND($O103="Complete",$J103=""),"Review missing release date",IF(AND($O103&lt;&gt;"Complete",$O103&lt;&gt;"Canceled",$I103&lt;TODAY(),$J103=""),"Review overdue old-unit release",IF(AND($O103="Complete",$N103&lt;&gt;"Closed Out"),"Review access closeout",IF(AND($O103="Complete",$M103="Not Set"),"Review charge status",IF(AND(ISNUMBER($K103),$K103&gt;Assumptions!$B$6),"Review overlap above limit",""))))))))))</f>
        <v/>
      </c>
    </row>
    <row r="104" ht="23" customHeight="1">
      <c r="A104" s="15" t="n"/>
      <c r="B104" s="16" t="n"/>
      <c r="C104" s="16" t="n"/>
      <c r="D104" s="15" t="n"/>
      <c r="E104" s="29" t="n"/>
      <c r="F104" s="15" t="n"/>
      <c r="G104" s="29" t="n"/>
      <c r="H104" s="18" t="n"/>
      <c r="I104" s="18" t="n"/>
      <c r="J104" s="18" t="n"/>
      <c r="K104" s="22">
        <f>IF(OR($A104="",$H104="",$I104="",$O104="Canceled"),"",IFERROR(MAX(0,IF($J104="",$I104,$J104)-$H104+1),""))</f>
        <v/>
      </c>
      <c r="L104" s="20" t="n"/>
      <c r="M104" s="15" t="n"/>
      <c r="N104" s="15" t="n"/>
      <c r="O104" s="15" t="n"/>
      <c r="P104" s="15" t="n"/>
      <c r="Q104" s="16" t="n"/>
      <c r="R104" s="23">
        <f>IF($A104="","",IF(COUNTIF($A$5:$A$124,$A104)&gt;1,"Review duplicate transfer ID",IF(OR($B104="",$C104="",$D104="",$F104="",$H104="",$I104="",$M104="",$N104="",$O104="",$P104=""),"Review missing required fields",IF($I104&lt;$H104,"Review release due date",IF(AND($J104&lt;&gt;"",$J104&lt;$H104),"Review released date",IF(AND($O104="Complete",$J104=""),"Review missing release date",IF(AND($O104&lt;&gt;"Complete",$O104&lt;&gt;"Canceled",$I104&lt;TODAY(),$J104=""),"Review overdue old-unit release",IF(AND($O104="Complete",$N104&lt;&gt;"Closed Out"),"Review access closeout",IF(AND($O104="Complete",$M104="Not Set"),"Review charge status",IF(AND(ISNUMBER($K104),$K104&gt;Assumptions!$B$6),"Review overlap above limit",""))))))))))</f>
        <v/>
      </c>
    </row>
    <row r="105" ht="23" customHeight="1">
      <c r="A105" s="15" t="n"/>
      <c r="B105" s="16" t="n"/>
      <c r="C105" s="16" t="n"/>
      <c r="D105" s="15" t="n"/>
      <c r="E105" s="29" t="n"/>
      <c r="F105" s="15" t="n"/>
      <c r="G105" s="29" t="n"/>
      <c r="H105" s="18" t="n"/>
      <c r="I105" s="18" t="n"/>
      <c r="J105" s="18" t="n"/>
      <c r="K105" s="19">
        <f>IF(OR($A105="",$H105="",$I105="",$O105="Canceled"),"",IFERROR(MAX(0,IF($J105="",$I105,$J105)-$H105+1),""))</f>
        <v/>
      </c>
      <c r="L105" s="20" t="n"/>
      <c r="M105" s="15" t="n"/>
      <c r="N105" s="15" t="n"/>
      <c r="O105" s="15" t="n"/>
      <c r="P105" s="15" t="n"/>
      <c r="Q105" s="16" t="n"/>
      <c r="R105" s="21">
        <f>IF($A105="","",IF(COUNTIF($A$5:$A$124,$A105)&gt;1,"Review duplicate transfer ID",IF(OR($B105="",$C105="",$D105="",$F105="",$H105="",$I105="",$M105="",$N105="",$O105="",$P105=""),"Review missing required fields",IF($I105&lt;$H105,"Review release due date",IF(AND($J105&lt;&gt;"",$J105&lt;$H105),"Review released date",IF(AND($O105="Complete",$J105=""),"Review missing release date",IF(AND($O105&lt;&gt;"Complete",$O105&lt;&gt;"Canceled",$I105&lt;TODAY(),$J105=""),"Review overdue old-unit release",IF(AND($O105="Complete",$N105&lt;&gt;"Closed Out"),"Review access closeout",IF(AND($O105="Complete",$M105="Not Set"),"Review charge status",IF(AND(ISNUMBER($K105),$K105&gt;Assumptions!$B$6),"Review overlap above limit",""))))))))))</f>
        <v/>
      </c>
    </row>
    <row r="106" ht="23" customHeight="1">
      <c r="A106" s="15" t="n"/>
      <c r="B106" s="16" t="n"/>
      <c r="C106" s="16" t="n"/>
      <c r="D106" s="15" t="n"/>
      <c r="E106" s="29" t="n"/>
      <c r="F106" s="15" t="n"/>
      <c r="G106" s="29" t="n"/>
      <c r="H106" s="18" t="n"/>
      <c r="I106" s="18" t="n"/>
      <c r="J106" s="18" t="n"/>
      <c r="K106" s="22">
        <f>IF(OR($A106="",$H106="",$I106="",$O106="Canceled"),"",IFERROR(MAX(0,IF($J106="",$I106,$J106)-$H106+1),""))</f>
        <v/>
      </c>
      <c r="L106" s="20" t="n"/>
      <c r="M106" s="15" t="n"/>
      <c r="N106" s="15" t="n"/>
      <c r="O106" s="15" t="n"/>
      <c r="P106" s="15" t="n"/>
      <c r="Q106" s="16" t="n"/>
      <c r="R106" s="23">
        <f>IF($A106="","",IF(COUNTIF($A$5:$A$124,$A106)&gt;1,"Review duplicate transfer ID",IF(OR($B106="",$C106="",$D106="",$F106="",$H106="",$I106="",$M106="",$N106="",$O106="",$P106=""),"Review missing required fields",IF($I106&lt;$H106,"Review release due date",IF(AND($J106&lt;&gt;"",$J106&lt;$H106),"Review released date",IF(AND($O106="Complete",$J106=""),"Review missing release date",IF(AND($O106&lt;&gt;"Complete",$O106&lt;&gt;"Canceled",$I106&lt;TODAY(),$J106=""),"Review overdue old-unit release",IF(AND($O106="Complete",$N106&lt;&gt;"Closed Out"),"Review access closeout",IF(AND($O106="Complete",$M106="Not Set"),"Review charge status",IF(AND(ISNUMBER($K106),$K106&gt;Assumptions!$B$6),"Review overlap above limit",""))))))))))</f>
        <v/>
      </c>
    </row>
    <row r="107" ht="23" customHeight="1">
      <c r="A107" s="15" t="n"/>
      <c r="B107" s="16" t="n"/>
      <c r="C107" s="16" t="n"/>
      <c r="D107" s="15" t="n"/>
      <c r="E107" s="29" t="n"/>
      <c r="F107" s="15" t="n"/>
      <c r="G107" s="29" t="n"/>
      <c r="H107" s="18" t="n"/>
      <c r="I107" s="18" t="n"/>
      <c r="J107" s="18" t="n"/>
      <c r="K107" s="19">
        <f>IF(OR($A107="",$H107="",$I107="",$O107="Canceled"),"",IFERROR(MAX(0,IF($J107="",$I107,$J107)-$H107+1),""))</f>
        <v/>
      </c>
      <c r="L107" s="20" t="n"/>
      <c r="M107" s="15" t="n"/>
      <c r="N107" s="15" t="n"/>
      <c r="O107" s="15" t="n"/>
      <c r="P107" s="15" t="n"/>
      <c r="Q107" s="16" t="n"/>
      <c r="R107" s="21">
        <f>IF($A107="","",IF(COUNTIF($A$5:$A$124,$A107)&gt;1,"Review duplicate transfer ID",IF(OR($B107="",$C107="",$D107="",$F107="",$H107="",$I107="",$M107="",$N107="",$O107="",$P107=""),"Review missing required fields",IF($I107&lt;$H107,"Review release due date",IF(AND($J107&lt;&gt;"",$J107&lt;$H107),"Review released date",IF(AND($O107="Complete",$J107=""),"Review missing release date",IF(AND($O107&lt;&gt;"Complete",$O107&lt;&gt;"Canceled",$I107&lt;TODAY(),$J107=""),"Review overdue old-unit release",IF(AND($O107="Complete",$N107&lt;&gt;"Closed Out"),"Review access closeout",IF(AND($O107="Complete",$M107="Not Set"),"Review charge status",IF(AND(ISNUMBER($K107),$K107&gt;Assumptions!$B$6),"Review overlap above limit",""))))))))))</f>
        <v/>
      </c>
    </row>
    <row r="108" ht="23" customHeight="1">
      <c r="A108" s="15" t="n"/>
      <c r="B108" s="16" t="n"/>
      <c r="C108" s="16" t="n"/>
      <c r="D108" s="15" t="n"/>
      <c r="E108" s="29" t="n"/>
      <c r="F108" s="15" t="n"/>
      <c r="G108" s="29" t="n"/>
      <c r="H108" s="18" t="n"/>
      <c r="I108" s="18" t="n"/>
      <c r="J108" s="18" t="n"/>
      <c r="K108" s="22">
        <f>IF(OR($A108="",$H108="",$I108="",$O108="Canceled"),"",IFERROR(MAX(0,IF($J108="",$I108,$J108)-$H108+1),""))</f>
        <v/>
      </c>
      <c r="L108" s="20" t="n"/>
      <c r="M108" s="15" t="n"/>
      <c r="N108" s="15" t="n"/>
      <c r="O108" s="15" t="n"/>
      <c r="P108" s="15" t="n"/>
      <c r="Q108" s="16" t="n"/>
      <c r="R108" s="23">
        <f>IF($A108="","",IF(COUNTIF($A$5:$A$124,$A108)&gt;1,"Review duplicate transfer ID",IF(OR($B108="",$C108="",$D108="",$F108="",$H108="",$I108="",$M108="",$N108="",$O108="",$P108=""),"Review missing required fields",IF($I108&lt;$H108,"Review release due date",IF(AND($J108&lt;&gt;"",$J108&lt;$H108),"Review released date",IF(AND($O108="Complete",$J108=""),"Review missing release date",IF(AND($O108&lt;&gt;"Complete",$O108&lt;&gt;"Canceled",$I108&lt;TODAY(),$J108=""),"Review overdue old-unit release",IF(AND($O108="Complete",$N108&lt;&gt;"Closed Out"),"Review access closeout",IF(AND($O108="Complete",$M108="Not Set"),"Review charge status",IF(AND(ISNUMBER($K108),$K108&gt;Assumptions!$B$6),"Review overlap above limit",""))))))))))</f>
        <v/>
      </c>
    </row>
    <row r="109" ht="23" customHeight="1">
      <c r="A109" s="15" t="n"/>
      <c r="B109" s="16" t="n"/>
      <c r="C109" s="16" t="n"/>
      <c r="D109" s="15" t="n"/>
      <c r="E109" s="29" t="n"/>
      <c r="F109" s="15" t="n"/>
      <c r="G109" s="29" t="n"/>
      <c r="H109" s="18" t="n"/>
      <c r="I109" s="18" t="n"/>
      <c r="J109" s="18" t="n"/>
      <c r="K109" s="19">
        <f>IF(OR($A109="",$H109="",$I109="",$O109="Canceled"),"",IFERROR(MAX(0,IF($J109="",$I109,$J109)-$H109+1),""))</f>
        <v/>
      </c>
      <c r="L109" s="20" t="n"/>
      <c r="M109" s="15" t="n"/>
      <c r="N109" s="15" t="n"/>
      <c r="O109" s="15" t="n"/>
      <c r="P109" s="15" t="n"/>
      <c r="Q109" s="16" t="n"/>
      <c r="R109" s="21">
        <f>IF($A109="","",IF(COUNTIF($A$5:$A$124,$A109)&gt;1,"Review duplicate transfer ID",IF(OR($B109="",$C109="",$D109="",$F109="",$H109="",$I109="",$M109="",$N109="",$O109="",$P109=""),"Review missing required fields",IF($I109&lt;$H109,"Review release due date",IF(AND($J109&lt;&gt;"",$J109&lt;$H109),"Review released date",IF(AND($O109="Complete",$J109=""),"Review missing release date",IF(AND($O109&lt;&gt;"Complete",$O109&lt;&gt;"Canceled",$I109&lt;TODAY(),$J109=""),"Review overdue old-unit release",IF(AND($O109="Complete",$N109&lt;&gt;"Closed Out"),"Review access closeout",IF(AND($O109="Complete",$M109="Not Set"),"Review charge status",IF(AND(ISNUMBER($K109),$K109&gt;Assumptions!$B$6),"Review overlap above limit",""))))))))))</f>
        <v/>
      </c>
    </row>
    <row r="110" ht="23" customHeight="1">
      <c r="A110" s="15" t="n"/>
      <c r="B110" s="16" t="n"/>
      <c r="C110" s="16" t="n"/>
      <c r="D110" s="15" t="n"/>
      <c r="E110" s="29" t="n"/>
      <c r="F110" s="15" t="n"/>
      <c r="G110" s="29" t="n"/>
      <c r="H110" s="18" t="n"/>
      <c r="I110" s="18" t="n"/>
      <c r="J110" s="18" t="n"/>
      <c r="K110" s="22">
        <f>IF(OR($A110="",$H110="",$I110="",$O110="Canceled"),"",IFERROR(MAX(0,IF($J110="",$I110,$J110)-$H110+1),""))</f>
        <v/>
      </c>
      <c r="L110" s="20" t="n"/>
      <c r="M110" s="15" t="n"/>
      <c r="N110" s="15" t="n"/>
      <c r="O110" s="15" t="n"/>
      <c r="P110" s="15" t="n"/>
      <c r="Q110" s="16" t="n"/>
      <c r="R110" s="23">
        <f>IF($A110="","",IF(COUNTIF($A$5:$A$124,$A110)&gt;1,"Review duplicate transfer ID",IF(OR($B110="",$C110="",$D110="",$F110="",$H110="",$I110="",$M110="",$N110="",$O110="",$P110=""),"Review missing required fields",IF($I110&lt;$H110,"Review release due date",IF(AND($J110&lt;&gt;"",$J110&lt;$H110),"Review released date",IF(AND($O110="Complete",$J110=""),"Review missing release date",IF(AND($O110&lt;&gt;"Complete",$O110&lt;&gt;"Canceled",$I110&lt;TODAY(),$J110=""),"Review overdue old-unit release",IF(AND($O110="Complete",$N110&lt;&gt;"Closed Out"),"Review access closeout",IF(AND($O110="Complete",$M110="Not Set"),"Review charge status",IF(AND(ISNUMBER($K110),$K110&gt;Assumptions!$B$6),"Review overlap above limit",""))))))))))</f>
        <v/>
      </c>
    </row>
    <row r="111" ht="23" customHeight="1">
      <c r="A111" s="15" t="n"/>
      <c r="B111" s="16" t="n"/>
      <c r="C111" s="16" t="n"/>
      <c r="D111" s="15" t="n"/>
      <c r="E111" s="29" t="n"/>
      <c r="F111" s="15" t="n"/>
      <c r="G111" s="29" t="n"/>
      <c r="H111" s="18" t="n"/>
      <c r="I111" s="18" t="n"/>
      <c r="J111" s="18" t="n"/>
      <c r="K111" s="19">
        <f>IF(OR($A111="",$H111="",$I111="",$O111="Canceled"),"",IFERROR(MAX(0,IF($J111="",$I111,$J111)-$H111+1),""))</f>
        <v/>
      </c>
      <c r="L111" s="20" t="n"/>
      <c r="M111" s="15" t="n"/>
      <c r="N111" s="15" t="n"/>
      <c r="O111" s="15" t="n"/>
      <c r="P111" s="15" t="n"/>
      <c r="Q111" s="16" t="n"/>
      <c r="R111" s="21">
        <f>IF($A111="","",IF(COUNTIF($A$5:$A$124,$A111)&gt;1,"Review duplicate transfer ID",IF(OR($B111="",$C111="",$D111="",$F111="",$H111="",$I111="",$M111="",$N111="",$O111="",$P111=""),"Review missing required fields",IF($I111&lt;$H111,"Review release due date",IF(AND($J111&lt;&gt;"",$J111&lt;$H111),"Review released date",IF(AND($O111="Complete",$J111=""),"Review missing release date",IF(AND($O111&lt;&gt;"Complete",$O111&lt;&gt;"Canceled",$I111&lt;TODAY(),$J111=""),"Review overdue old-unit release",IF(AND($O111="Complete",$N111&lt;&gt;"Closed Out"),"Review access closeout",IF(AND($O111="Complete",$M111="Not Set"),"Review charge status",IF(AND(ISNUMBER($K111),$K111&gt;Assumptions!$B$6),"Review overlap above limit",""))))))))))</f>
        <v/>
      </c>
    </row>
    <row r="112" ht="23" customHeight="1">
      <c r="A112" s="15" t="n"/>
      <c r="B112" s="16" t="n"/>
      <c r="C112" s="16" t="n"/>
      <c r="D112" s="15" t="n"/>
      <c r="E112" s="29" t="n"/>
      <c r="F112" s="15" t="n"/>
      <c r="G112" s="29" t="n"/>
      <c r="H112" s="18" t="n"/>
      <c r="I112" s="18" t="n"/>
      <c r="J112" s="18" t="n"/>
      <c r="K112" s="22">
        <f>IF(OR($A112="",$H112="",$I112="",$O112="Canceled"),"",IFERROR(MAX(0,IF($J112="",$I112,$J112)-$H112+1),""))</f>
        <v/>
      </c>
      <c r="L112" s="20" t="n"/>
      <c r="M112" s="15" t="n"/>
      <c r="N112" s="15" t="n"/>
      <c r="O112" s="15" t="n"/>
      <c r="P112" s="15" t="n"/>
      <c r="Q112" s="16" t="n"/>
      <c r="R112" s="23">
        <f>IF($A112="","",IF(COUNTIF($A$5:$A$124,$A112)&gt;1,"Review duplicate transfer ID",IF(OR($B112="",$C112="",$D112="",$F112="",$H112="",$I112="",$M112="",$N112="",$O112="",$P112=""),"Review missing required fields",IF($I112&lt;$H112,"Review release due date",IF(AND($J112&lt;&gt;"",$J112&lt;$H112),"Review released date",IF(AND($O112="Complete",$J112=""),"Review missing release date",IF(AND($O112&lt;&gt;"Complete",$O112&lt;&gt;"Canceled",$I112&lt;TODAY(),$J112=""),"Review overdue old-unit release",IF(AND($O112="Complete",$N112&lt;&gt;"Closed Out"),"Review access closeout",IF(AND($O112="Complete",$M112="Not Set"),"Review charge status",IF(AND(ISNUMBER($K112),$K112&gt;Assumptions!$B$6),"Review overlap above limit",""))))))))))</f>
        <v/>
      </c>
    </row>
    <row r="113" ht="23" customHeight="1">
      <c r="A113" s="15" t="n"/>
      <c r="B113" s="16" t="n"/>
      <c r="C113" s="16" t="n"/>
      <c r="D113" s="15" t="n"/>
      <c r="E113" s="29" t="n"/>
      <c r="F113" s="15" t="n"/>
      <c r="G113" s="29" t="n"/>
      <c r="H113" s="18" t="n"/>
      <c r="I113" s="18" t="n"/>
      <c r="J113" s="18" t="n"/>
      <c r="K113" s="19">
        <f>IF(OR($A113="",$H113="",$I113="",$O113="Canceled"),"",IFERROR(MAX(0,IF($J113="",$I113,$J113)-$H113+1),""))</f>
        <v/>
      </c>
      <c r="L113" s="20" t="n"/>
      <c r="M113" s="15" t="n"/>
      <c r="N113" s="15" t="n"/>
      <c r="O113" s="15" t="n"/>
      <c r="P113" s="15" t="n"/>
      <c r="Q113" s="16" t="n"/>
      <c r="R113" s="21">
        <f>IF($A113="","",IF(COUNTIF($A$5:$A$124,$A113)&gt;1,"Review duplicate transfer ID",IF(OR($B113="",$C113="",$D113="",$F113="",$H113="",$I113="",$M113="",$N113="",$O113="",$P113=""),"Review missing required fields",IF($I113&lt;$H113,"Review release due date",IF(AND($J113&lt;&gt;"",$J113&lt;$H113),"Review released date",IF(AND($O113="Complete",$J113=""),"Review missing release date",IF(AND($O113&lt;&gt;"Complete",$O113&lt;&gt;"Canceled",$I113&lt;TODAY(),$J113=""),"Review overdue old-unit release",IF(AND($O113="Complete",$N113&lt;&gt;"Closed Out"),"Review access closeout",IF(AND($O113="Complete",$M113="Not Set"),"Review charge status",IF(AND(ISNUMBER($K113),$K113&gt;Assumptions!$B$6),"Review overlap above limit",""))))))))))</f>
        <v/>
      </c>
    </row>
    <row r="114" ht="23" customHeight="1">
      <c r="A114" s="15" t="n"/>
      <c r="B114" s="16" t="n"/>
      <c r="C114" s="16" t="n"/>
      <c r="D114" s="15" t="n"/>
      <c r="E114" s="29" t="n"/>
      <c r="F114" s="15" t="n"/>
      <c r="G114" s="29" t="n"/>
      <c r="H114" s="18" t="n"/>
      <c r="I114" s="18" t="n"/>
      <c r="J114" s="18" t="n"/>
      <c r="K114" s="22">
        <f>IF(OR($A114="",$H114="",$I114="",$O114="Canceled"),"",IFERROR(MAX(0,IF($J114="",$I114,$J114)-$H114+1),""))</f>
        <v/>
      </c>
      <c r="L114" s="20" t="n"/>
      <c r="M114" s="15" t="n"/>
      <c r="N114" s="15" t="n"/>
      <c r="O114" s="15" t="n"/>
      <c r="P114" s="15" t="n"/>
      <c r="Q114" s="16" t="n"/>
      <c r="R114" s="23">
        <f>IF($A114="","",IF(COUNTIF($A$5:$A$124,$A114)&gt;1,"Review duplicate transfer ID",IF(OR($B114="",$C114="",$D114="",$F114="",$H114="",$I114="",$M114="",$N114="",$O114="",$P114=""),"Review missing required fields",IF($I114&lt;$H114,"Review release due date",IF(AND($J114&lt;&gt;"",$J114&lt;$H114),"Review released date",IF(AND($O114="Complete",$J114=""),"Review missing release date",IF(AND($O114&lt;&gt;"Complete",$O114&lt;&gt;"Canceled",$I114&lt;TODAY(),$J114=""),"Review overdue old-unit release",IF(AND($O114="Complete",$N114&lt;&gt;"Closed Out"),"Review access closeout",IF(AND($O114="Complete",$M114="Not Set"),"Review charge status",IF(AND(ISNUMBER($K114),$K114&gt;Assumptions!$B$6),"Review overlap above limit",""))))))))))</f>
        <v/>
      </c>
    </row>
    <row r="115" ht="23" customHeight="1">
      <c r="A115" s="15" t="n"/>
      <c r="B115" s="16" t="n"/>
      <c r="C115" s="16" t="n"/>
      <c r="D115" s="15" t="n"/>
      <c r="E115" s="29" t="n"/>
      <c r="F115" s="15" t="n"/>
      <c r="G115" s="29" t="n"/>
      <c r="H115" s="18" t="n"/>
      <c r="I115" s="18" t="n"/>
      <c r="J115" s="18" t="n"/>
      <c r="K115" s="19">
        <f>IF(OR($A115="",$H115="",$I115="",$O115="Canceled"),"",IFERROR(MAX(0,IF($J115="",$I115,$J115)-$H115+1),""))</f>
        <v/>
      </c>
      <c r="L115" s="20" t="n"/>
      <c r="M115" s="15" t="n"/>
      <c r="N115" s="15" t="n"/>
      <c r="O115" s="15" t="n"/>
      <c r="P115" s="15" t="n"/>
      <c r="Q115" s="16" t="n"/>
      <c r="R115" s="21">
        <f>IF($A115="","",IF(COUNTIF($A$5:$A$124,$A115)&gt;1,"Review duplicate transfer ID",IF(OR($B115="",$C115="",$D115="",$F115="",$H115="",$I115="",$M115="",$N115="",$O115="",$P115=""),"Review missing required fields",IF($I115&lt;$H115,"Review release due date",IF(AND($J115&lt;&gt;"",$J115&lt;$H115),"Review released date",IF(AND($O115="Complete",$J115=""),"Review missing release date",IF(AND($O115&lt;&gt;"Complete",$O115&lt;&gt;"Canceled",$I115&lt;TODAY(),$J115=""),"Review overdue old-unit release",IF(AND($O115="Complete",$N115&lt;&gt;"Closed Out"),"Review access closeout",IF(AND($O115="Complete",$M115="Not Set"),"Review charge status",IF(AND(ISNUMBER($K115),$K115&gt;Assumptions!$B$6),"Review overlap above limit",""))))))))))</f>
        <v/>
      </c>
    </row>
    <row r="116" ht="23" customHeight="1">
      <c r="A116" s="15" t="n"/>
      <c r="B116" s="16" t="n"/>
      <c r="C116" s="16" t="n"/>
      <c r="D116" s="15" t="n"/>
      <c r="E116" s="29" t="n"/>
      <c r="F116" s="15" t="n"/>
      <c r="G116" s="29" t="n"/>
      <c r="H116" s="18" t="n"/>
      <c r="I116" s="18" t="n"/>
      <c r="J116" s="18" t="n"/>
      <c r="K116" s="22">
        <f>IF(OR($A116="",$H116="",$I116="",$O116="Canceled"),"",IFERROR(MAX(0,IF($J116="",$I116,$J116)-$H116+1),""))</f>
        <v/>
      </c>
      <c r="L116" s="20" t="n"/>
      <c r="M116" s="15" t="n"/>
      <c r="N116" s="15" t="n"/>
      <c r="O116" s="15" t="n"/>
      <c r="P116" s="15" t="n"/>
      <c r="Q116" s="16" t="n"/>
      <c r="R116" s="23">
        <f>IF($A116="","",IF(COUNTIF($A$5:$A$124,$A116)&gt;1,"Review duplicate transfer ID",IF(OR($B116="",$C116="",$D116="",$F116="",$H116="",$I116="",$M116="",$N116="",$O116="",$P116=""),"Review missing required fields",IF($I116&lt;$H116,"Review release due date",IF(AND($J116&lt;&gt;"",$J116&lt;$H116),"Review released date",IF(AND($O116="Complete",$J116=""),"Review missing release date",IF(AND($O116&lt;&gt;"Complete",$O116&lt;&gt;"Canceled",$I116&lt;TODAY(),$J116=""),"Review overdue old-unit release",IF(AND($O116="Complete",$N116&lt;&gt;"Closed Out"),"Review access closeout",IF(AND($O116="Complete",$M116="Not Set"),"Review charge status",IF(AND(ISNUMBER($K116),$K116&gt;Assumptions!$B$6),"Review overlap above limit",""))))))))))</f>
        <v/>
      </c>
    </row>
    <row r="117" ht="23" customHeight="1">
      <c r="A117" s="15" t="n"/>
      <c r="B117" s="16" t="n"/>
      <c r="C117" s="16" t="n"/>
      <c r="D117" s="15" t="n"/>
      <c r="E117" s="29" t="n"/>
      <c r="F117" s="15" t="n"/>
      <c r="G117" s="29" t="n"/>
      <c r="H117" s="18" t="n"/>
      <c r="I117" s="18" t="n"/>
      <c r="J117" s="18" t="n"/>
      <c r="K117" s="19">
        <f>IF(OR($A117="",$H117="",$I117="",$O117="Canceled"),"",IFERROR(MAX(0,IF($J117="",$I117,$J117)-$H117+1),""))</f>
        <v/>
      </c>
      <c r="L117" s="20" t="n"/>
      <c r="M117" s="15" t="n"/>
      <c r="N117" s="15" t="n"/>
      <c r="O117" s="15" t="n"/>
      <c r="P117" s="15" t="n"/>
      <c r="Q117" s="16" t="n"/>
      <c r="R117" s="21">
        <f>IF($A117="","",IF(COUNTIF($A$5:$A$124,$A117)&gt;1,"Review duplicate transfer ID",IF(OR($B117="",$C117="",$D117="",$F117="",$H117="",$I117="",$M117="",$N117="",$O117="",$P117=""),"Review missing required fields",IF($I117&lt;$H117,"Review release due date",IF(AND($J117&lt;&gt;"",$J117&lt;$H117),"Review released date",IF(AND($O117="Complete",$J117=""),"Review missing release date",IF(AND($O117&lt;&gt;"Complete",$O117&lt;&gt;"Canceled",$I117&lt;TODAY(),$J117=""),"Review overdue old-unit release",IF(AND($O117="Complete",$N117&lt;&gt;"Closed Out"),"Review access closeout",IF(AND($O117="Complete",$M117="Not Set"),"Review charge status",IF(AND(ISNUMBER($K117),$K117&gt;Assumptions!$B$6),"Review overlap above limit",""))))))))))</f>
        <v/>
      </c>
    </row>
    <row r="118" ht="23" customHeight="1">
      <c r="A118" s="15" t="n"/>
      <c r="B118" s="16" t="n"/>
      <c r="C118" s="16" t="n"/>
      <c r="D118" s="15" t="n"/>
      <c r="E118" s="29" t="n"/>
      <c r="F118" s="15" t="n"/>
      <c r="G118" s="29" t="n"/>
      <c r="H118" s="18" t="n"/>
      <c r="I118" s="18" t="n"/>
      <c r="J118" s="18" t="n"/>
      <c r="K118" s="22">
        <f>IF(OR($A118="",$H118="",$I118="",$O118="Canceled"),"",IFERROR(MAX(0,IF($J118="",$I118,$J118)-$H118+1),""))</f>
        <v/>
      </c>
      <c r="L118" s="20" t="n"/>
      <c r="M118" s="15" t="n"/>
      <c r="N118" s="15" t="n"/>
      <c r="O118" s="15" t="n"/>
      <c r="P118" s="15" t="n"/>
      <c r="Q118" s="16" t="n"/>
      <c r="R118" s="23">
        <f>IF($A118="","",IF(COUNTIF($A$5:$A$124,$A118)&gt;1,"Review duplicate transfer ID",IF(OR($B118="",$C118="",$D118="",$F118="",$H118="",$I118="",$M118="",$N118="",$O118="",$P118=""),"Review missing required fields",IF($I118&lt;$H118,"Review release due date",IF(AND($J118&lt;&gt;"",$J118&lt;$H118),"Review released date",IF(AND($O118="Complete",$J118=""),"Review missing release date",IF(AND($O118&lt;&gt;"Complete",$O118&lt;&gt;"Canceled",$I118&lt;TODAY(),$J118=""),"Review overdue old-unit release",IF(AND($O118="Complete",$N118&lt;&gt;"Closed Out"),"Review access closeout",IF(AND($O118="Complete",$M118="Not Set"),"Review charge status",IF(AND(ISNUMBER($K118),$K118&gt;Assumptions!$B$6),"Review overlap above limit",""))))))))))</f>
        <v/>
      </c>
    </row>
    <row r="119" ht="23" customHeight="1">
      <c r="A119" s="15" t="n"/>
      <c r="B119" s="16" t="n"/>
      <c r="C119" s="16" t="n"/>
      <c r="D119" s="15" t="n"/>
      <c r="E119" s="29" t="n"/>
      <c r="F119" s="15" t="n"/>
      <c r="G119" s="29" t="n"/>
      <c r="H119" s="18" t="n"/>
      <c r="I119" s="18" t="n"/>
      <c r="J119" s="18" t="n"/>
      <c r="K119" s="19">
        <f>IF(OR($A119="",$H119="",$I119="",$O119="Canceled"),"",IFERROR(MAX(0,IF($J119="",$I119,$J119)-$H119+1),""))</f>
        <v/>
      </c>
      <c r="L119" s="20" t="n"/>
      <c r="M119" s="15" t="n"/>
      <c r="N119" s="15" t="n"/>
      <c r="O119" s="15" t="n"/>
      <c r="P119" s="15" t="n"/>
      <c r="Q119" s="16" t="n"/>
      <c r="R119" s="21">
        <f>IF($A119="","",IF(COUNTIF($A$5:$A$124,$A119)&gt;1,"Review duplicate transfer ID",IF(OR($B119="",$C119="",$D119="",$F119="",$H119="",$I119="",$M119="",$N119="",$O119="",$P119=""),"Review missing required fields",IF($I119&lt;$H119,"Review release due date",IF(AND($J119&lt;&gt;"",$J119&lt;$H119),"Review released date",IF(AND($O119="Complete",$J119=""),"Review missing release date",IF(AND($O119&lt;&gt;"Complete",$O119&lt;&gt;"Canceled",$I119&lt;TODAY(),$J119=""),"Review overdue old-unit release",IF(AND($O119="Complete",$N119&lt;&gt;"Closed Out"),"Review access closeout",IF(AND($O119="Complete",$M119="Not Set"),"Review charge status",IF(AND(ISNUMBER($K119),$K119&gt;Assumptions!$B$6),"Review overlap above limit",""))))))))))</f>
        <v/>
      </c>
    </row>
    <row r="120" ht="23" customHeight="1">
      <c r="A120" s="15" t="n"/>
      <c r="B120" s="16" t="n"/>
      <c r="C120" s="16" t="n"/>
      <c r="D120" s="15" t="n"/>
      <c r="E120" s="29" t="n"/>
      <c r="F120" s="15" t="n"/>
      <c r="G120" s="29" t="n"/>
      <c r="H120" s="18" t="n"/>
      <c r="I120" s="18" t="n"/>
      <c r="J120" s="18" t="n"/>
      <c r="K120" s="22">
        <f>IF(OR($A120="",$H120="",$I120="",$O120="Canceled"),"",IFERROR(MAX(0,IF($J120="",$I120,$J120)-$H120+1),""))</f>
        <v/>
      </c>
      <c r="L120" s="20" t="n"/>
      <c r="M120" s="15" t="n"/>
      <c r="N120" s="15" t="n"/>
      <c r="O120" s="15" t="n"/>
      <c r="P120" s="15" t="n"/>
      <c r="Q120" s="16" t="n"/>
      <c r="R120" s="23">
        <f>IF($A120="","",IF(COUNTIF($A$5:$A$124,$A120)&gt;1,"Review duplicate transfer ID",IF(OR($B120="",$C120="",$D120="",$F120="",$H120="",$I120="",$M120="",$N120="",$O120="",$P120=""),"Review missing required fields",IF($I120&lt;$H120,"Review release due date",IF(AND($J120&lt;&gt;"",$J120&lt;$H120),"Review released date",IF(AND($O120="Complete",$J120=""),"Review missing release date",IF(AND($O120&lt;&gt;"Complete",$O120&lt;&gt;"Canceled",$I120&lt;TODAY(),$J120=""),"Review overdue old-unit release",IF(AND($O120="Complete",$N120&lt;&gt;"Closed Out"),"Review access closeout",IF(AND($O120="Complete",$M120="Not Set"),"Review charge status",IF(AND(ISNUMBER($K120),$K120&gt;Assumptions!$B$6),"Review overlap above limit",""))))))))))</f>
        <v/>
      </c>
    </row>
    <row r="121" ht="23" customHeight="1">
      <c r="A121" s="15" t="n"/>
      <c r="B121" s="16" t="n"/>
      <c r="C121" s="16" t="n"/>
      <c r="D121" s="15" t="n"/>
      <c r="E121" s="29" t="n"/>
      <c r="F121" s="15" t="n"/>
      <c r="G121" s="29" t="n"/>
      <c r="H121" s="18" t="n"/>
      <c r="I121" s="18" t="n"/>
      <c r="J121" s="18" t="n"/>
      <c r="K121" s="19">
        <f>IF(OR($A121="",$H121="",$I121="",$O121="Canceled"),"",IFERROR(MAX(0,IF($J121="",$I121,$J121)-$H121+1),""))</f>
        <v/>
      </c>
      <c r="L121" s="20" t="n"/>
      <c r="M121" s="15" t="n"/>
      <c r="N121" s="15" t="n"/>
      <c r="O121" s="15" t="n"/>
      <c r="P121" s="15" t="n"/>
      <c r="Q121" s="16" t="n"/>
      <c r="R121" s="21">
        <f>IF($A121="","",IF(COUNTIF($A$5:$A$124,$A121)&gt;1,"Review duplicate transfer ID",IF(OR($B121="",$C121="",$D121="",$F121="",$H121="",$I121="",$M121="",$N121="",$O121="",$P121=""),"Review missing required fields",IF($I121&lt;$H121,"Review release due date",IF(AND($J121&lt;&gt;"",$J121&lt;$H121),"Review released date",IF(AND($O121="Complete",$J121=""),"Review missing release date",IF(AND($O121&lt;&gt;"Complete",$O121&lt;&gt;"Canceled",$I121&lt;TODAY(),$J121=""),"Review overdue old-unit release",IF(AND($O121="Complete",$N121&lt;&gt;"Closed Out"),"Review access closeout",IF(AND($O121="Complete",$M121="Not Set"),"Review charge status",IF(AND(ISNUMBER($K121),$K121&gt;Assumptions!$B$6),"Review overlap above limit",""))))))))))</f>
        <v/>
      </c>
    </row>
    <row r="122" ht="23" customHeight="1">
      <c r="A122" s="15" t="n"/>
      <c r="B122" s="16" t="n"/>
      <c r="C122" s="16" t="n"/>
      <c r="D122" s="15" t="n"/>
      <c r="E122" s="29" t="n"/>
      <c r="F122" s="15" t="n"/>
      <c r="G122" s="29" t="n"/>
      <c r="H122" s="18" t="n"/>
      <c r="I122" s="18" t="n"/>
      <c r="J122" s="18" t="n"/>
      <c r="K122" s="22">
        <f>IF(OR($A122="",$H122="",$I122="",$O122="Canceled"),"",IFERROR(MAX(0,IF($J122="",$I122,$J122)-$H122+1),""))</f>
        <v/>
      </c>
      <c r="L122" s="20" t="n"/>
      <c r="M122" s="15" t="n"/>
      <c r="N122" s="15" t="n"/>
      <c r="O122" s="15" t="n"/>
      <c r="P122" s="15" t="n"/>
      <c r="Q122" s="16" t="n"/>
      <c r="R122" s="23">
        <f>IF($A122="","",IF(COUNTIF($A$5:$A$124,$A122)&gt;1,"Review duplicate transfer ID",IF(OR($B122="",$C122="",$D122="",$F122="",$H122="",$I122="",$M122="",$N122="",$O122="",$P122=""),"Review missing required fields",IF($I122&lt;$H122,"Review release due date",IF(AND($J122&lt;&gt;"",$J122&lt;$H122),"Review released date",IF(AND($O122="Complete",$J122=""),"Review missing release date",IF(AND($O122&lt;&gt;"Complete",$O122&lt;&gt;"Canceled",$I122&lt;TODAY(),$J122=""),"Review overdue old-unit release",IF(AND($O122="Complete",$N122&lt;&gt;"Closed Out"),"Review access closeout",IF(AND($O122="Complete",$M122="Not Set"),"Review charge status",IF(AND(ISNUMBER($K122),$K122&gt;Assumptions!$B$6),"Review overlap above limit",""))))))))))</f>
        <v/>
      </c>
    </row>
    <row r="123" ht="23" customHeight="1">
      <c r="A123" s="15" t="n"/>
      <c r="B123" s="16" t="n"/>
      <c r="C123" s="16" t="n"/>
      <c r="D123" s="15" t="n"/>
      <c r="E123" s="29" t="n"/>
      <c r="F123" s="15" t="n"/>
      <c r="G123" s="29" t="n"/>
      <c r="H123" s="18" t="n"/>
      <c r="I123" s="18" t="n"/>
      <c r="J123" s="18" t="n"/>
      <c r="K123" s="19">
        <f>IF(OR($A123="",$H123="",$I123="",$O123="Canceled"),"",IFERROR(MAX(0,IF($J123="",$I123,$J123)-$H123+1),""))</f>
        <v/>
      </c>
      <c r="L123" s="20" t="n"/>
      <c r="M123" s="15" t="n"/>
      <c r="N123" s="15" t="n"/>
      <c r="O123" s="15" t="n"/>
      <c r="P123" s="15" t="n"/>
      <c r="Q123" s="16" t="n"/>
      <c r="R123" s="21">
        <f>IF($A123="","",IF(COUNTIF($A$5:$A$124,$A123)&gt;1,"Review duplicate transfer ID",IF(OR($B123="",$C123="",$D123="",$F123="",$H123="",$I123="",$M123="",$N123="",$O123="",$P123=""),"Review missing required fields",IF($I123&lt;$H123,"Review release due date",IF(AND($J123&lt;&gt;"",$J123&lt;$H123),"Review released date",IF(AND($O123="Complete",$J123=""),"Review missing release date",IF(AND($O123&lt;&gt;"Complete",$O123&lt;&gt;"Canceled",$I123&lt;TODAY(),$J123=""),"Review overdue old-unit release",IF(AND($O123="Complete",$N123&lt;&gt;"Closed Out"),"Review access closeout",IF(AND($O123="Complete",$M123="Not Set"),"Review charge status",IF(AND(ISNUMBER($K123),$K123&gt;Assumptions!$B$6),"Review overlap above limit",""))))))))))</f>
        <v/>
      </c>
    </row>
    <row r="124" ht="23" customHeight="1">
      <c r="A124" s="15" t="n"/>
      <c r="B124" s="16" t="n"/>
      <c r="C124" s="16" t="n"/>
      <c r="D124" s="15" t="n"/>
      <c r="E124" s="29" t="n"/>
      <c r="F124" s="15" t="n"/>
      <c r="G124" s="29" t="n"/>
      <c r="H124" s="18" t="n"/>
      <c r="I124" s="18" t="n"/>
      <c r="J124" s="18" t="n"/>
      <c r="K124" s="22">
        <f>IF(OR($A124="",$H124="",$I124="",$O124="Canceled"),"",IFERROR(MAX(0,IF($J124="",$I124,$J124)-$H124+1),""))</f>
        <v/>
      </c>
      <c r="L124" s="20" t="n"/>
      <c r="M124" s="15" t="n"/>
      <c r="N124" s="15" t="n"/>
      <c r="O124" s="15" t="n"/>
      <c r="P124" s="15" t="n"/>
      <c r="Q124" s="16" t="n"/>
      <c r="R124" s="23">
        <f>IF($A124="","",IF(COUNTIF($A$5:$A$124,$A124)&gt;1,"Review duplicate transfer ID",IF(OR($B124="",$C124="",$D124="",$F124="",$H124="",$I124="",$M124="",$N124="",$O124="",$P124=""),"Review missing required fields",IF($I124&lt;$H124,"Review release due date",IF(AND($J124&lt;&gt;"",$J124&lt;$H124),"Review released date",IF(AND($O124="Complete",$J124=""),"Review missing release date",IF(AND($O124&lt;&gt;"Complete",$O124&lt;&gt;"Canceled",$I124&lt;TODAY(),$J124=""),"Review overdue old-unit release",IF(AND($O124="Complete",$N124&lt;&gt;"Closed Out"),"Review access closeout",IF(AND($O124="Complete",$M124="Not Set"),"Review charge status",IF(AND(ISNUMBER($K124),$K124&gt;Assumptions!$B$6),"Review overlap above limit",""))))))))))</f>
        <v/>
      </c>
    </row>
  </sheetData>
  <autoFilter ref="A4:R124"/>
  <mergeCells count="1">
    <mergeCell ref="A1:R1"/>
  </mergeCells>
  <conditionalFormatting sqref="R5:R124">
    <cfRule type="expression" priority="1" dxfId="0">
      <formula>$R5&lt;&gt;""</formula>
    </cfRule>
  </conditionalFormatting>
  <conditionalFormatting sqref="O5:O124">
    <cfRule type="expression" priority="2" dxfId="2">
      <formula>AND($A5&lt;&gt;"",$O5="Complete")</formula>
    </cfRule>
  </conditionalFormatting>
  <conditionalFormatting sqref="I5:I124">
    <cfRule type="expression" priority="3" dxfId="3">
      <formula>AND($A5&lt;&gt;"",$I5&lt;&gt;"",$I5&lt;TODAY(),$J5="",$O5&lt;&gt;"Complete",$O5&lt;&gt;"Canceled")</formula>
    </cfRule>
  </conditionalFormatting>
  <conditionalFormatting sqref="K5:K124">
    <cfRule type="expression" priority="4" dxfId="4">
      <formula>AND(ISNUMBER($K5),$K5&gt;Assumptions!$B$6)</formula>
    </cfRule>
  </conditionalFormatting>
  <dataValidations count="8">
    <dataValidation sqref="B5:B124" showDropDown="0" showInputMessage="1" showErrorMessage="1" allowBlank="0" errorTitle="Review facility" error="Choose a facility from the visible Assumptions list." promptTitle="Facility" prompt="Choose a fictional facility option." type="list">
      <formula1>Assumptions!$E$4:$E$7</formula1>
    </dataValidation>
    <dataValidation sqref="E5:E124 G5:G124" showDropDown="0" showInputMessage="0" showErrorMessage="1" allowBlank="0" errorTitle="Review unit area" error="Enter a whole-number area within the editable maximum." type="whole" operator="between">
      <formula1>1</formula1>
      <formula2>Assumptions!$B$7</formula2>
    </dataValidation>
    <dataValidation sqref="H5:J124" showDropDown="0" showInputMessage="0" showErrorMessage="1" allowBlank="0" errorTitle="Review transfer date" error="Enter a date within the editable Assumptions range." type="date" operator="between">
      <formula1>Assumptions!$B$4</formula1>
      <formula2>Assumptions!$B$5</formula2>
    </dataValidation>
    <dataValidation sqref="L5:L124" showDropDown="0" showInputMessage="0" showErrorMessage="1" allowBlank="0" errorTitle="Review charge amount" error="Enter a nonnegative amount within the editable maximum." type="decimal" operator="between">
      <formula1>0</formula1>
      <formula2>Assumptions!$B$8</formula2>
    </dataValidation>
    <dataValidation sqref="M5:M124" showDropDown="0" showInputMessage="0" showErrorMessage="1" allowBlank="0" errorTitle="Review charge status" error="Choose a charge status from the visible Assumptions list." type="list">
      <formula1>Assumptions!$I$4:$I$7</formula1>
    </dataValidation>
    <dataValidation sqref="N5:N124" showDropDown="0" showInputMessage="0" showErrorMessage="1" allowBlank="0" errorTitle="Review access status" error="Choose an access status from the visible Assumptions list." type="list">
      <formula1>Assumptions!$K$4:$K$8</formula1>
    </dataValidation>
    <dataValidation sqref="O5:O124" showDropDown="0" showInputMessage="0" showErrorMessage="1" allowBlank="0" errorTitle="Review transfer status" error="Choose a transfer status from the visible Assumptions list." type="list">
      <formula1>Assumptions!$G$4:$G$8</formula1>
    </dataValidation>
    <dataValidation sqref="P5:P124" showDropDown="0" showInputMessage="0" showErrorMessage="1" allowBlank="0" errorTitle="Review assigned owner" error="Choose an assigned owner from the visible Assumptions list." type="list">
      <formula1>Assumptions!$M$4:$M$7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0A91D"/>
    <outlinePr summaryBelow="1" summaryRight="1"/>
    <pageSetUpPr fitToPage="1"/>
  </sheetPr>
  <dimension ref="A1:N10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48" customWidth="1" min="3" max="3"/>
    <col width="3" customWidth="1" min="4" max="4"/>
    <col width="39" customWidth="1" min="5" max="5"/>
    <col width="3" customWidth="1" min="6" max="6"/>
    <col width="23" customWidth="1" min="7" max="7"/>
    <col width="3" customWidth="1" min="8" max="8"/>
    <col width="22" customWidth="1" min="9" max="9"/>
    <col width="3" customWidth="1" min="10" max="10"/>
    <col width="23" customWidth="1" min="11" max="11"/>
    <col width="3" customWidth="1" min="12" max="12"/>
    <col width="29" customWidth="1" min="13" max="13"/>
    <col width="3" customWidth="1" min="14" max="14"/>
  </cols>
  <sheetData>
    <row r="1" ht="28" customHeight="1">
      <c r="A1" s="1" t="inlineStr">
        <is>
          <t>Assumptions and Stable Options</t>
        </is>
      </c>
    </row>
    <row r="2" ht="22" customHeight="1">
      <c r="A2" s="3" t="inlineStr">
        <is>
          <t>Edit the highlighted limits and lists to match the fictional facility workflow before entering transfers.</t>
        </is>
      </c>
    </row>
    <row r="3">
      <c r="A3" s="6" t="inlineStr">
        <is>
          <t>Setting</t>
        </is>
      </c>
      <c r="B3" s="6" t="inlineStr">
        <is>
          <t>Editable Value</t>
        </is>
      </c>
      <c r="C3" s="6" t="inlineStr">
        <is>
          <t>Operational Purpose</t>
        </is>
      </c>
      <c r="E3" s="6" t="inlineStr">
        <is>
          <t>Facility Options</t>
        </is>
      </c>
      <c r="G3" s="6" t="inlineStr">
        <is>
          <t>Transfer Status Options</t>
        </is>
      </c>
      <c r="I3" s="6" t="inlineStr">
        <is>
          <t>Charge Status Options</t>
        </is>
      </c>
      <c r="K3" s="6" t="inlineStr">
        <is>
          <t>Access Status Options</t>
        </is>
      </c>
      <c r="M3" s="6" t="inlineStr">
        <is>
          <t>Assigned Owner Options</t>
        </is>
      </c>
    </row>
    <row r="4" ht="34" customHeight="1">
      <c r="A4" s="23" t="inlineStr">
        <is>
          <t>Earliest permitted transfer date</t>
        </is>
      </c>
      <c r="B4" s="24" t="n">
        <v>43831</v>
      </c>
      <c r="C4" s="23" t="inlineStr">
        <is>
          <t>Controls the earliest date accepted on the transfer log.</t>
        </is>
      </c>
      <c r="E4" s="16" t="inlineStr">
        <is>
          <t>Fictional Copper Finch Storage - North</t>
        </is>
      </c>
      <c r="G4" s="16" t="inlineStr">
        <is>
          <t>Planned</t>
        </is>
      </c>
      <c r="I4" s="16" t="inlineStr">
        <is>
          <t>Not Set</t>
        </is>
      </c>
      <c r="K4" s="16" t="inlineStr">
        <is>
          <t>Not Started</t>
        </is>
      </c>
      <c r="M4" s="16" t="inlineStr">
        <is>
          <t>Fictional Staff - Jordan</t>
        </is>
      </c>
    </row>
    <row r="5" ht="34" customHeight="1">
      <c r="A5" s="21" t="inlineStr">
        <is>
          <t>Latest permitted transfer date</t>
        </is>
      </c>
      <c r="B5" s="24" t="n">
        <v>50040</v>
      </c>
      <c r="C5" s="21" t="inlineStr">
        <is>
          <t>Controls the latest date accepted on the transfer log.</t>
        </is>
      </c>
      <c r="E5" s="16" t="inlineStr">
        <is>
          <t>Fictional Juniper Key Storage - East</t>
        </is>
      </c>
      <c r="G5" s="16" t="inlineStr">
        <is>
          <t>In Progress</t>
        </is>
      </c>
      <c r="I5" s="16" t="inlineStr">
        <is>
          <t>Proposed</t>
        </is>
      </c>
      <c r="K5" s="16" t="inlineStr">
        <is>
          <t>New Unit Ready</t>
        </is>
      </c>
      <c r="M5" s="16" t="inlineStr">
        <is>
          <t>Fictional Staff - Casey</t>
        </is>
      </c>
    </row>
    <row r="6" ht="34" customHeight="1">
      <c r="A6" s="23" t="inlineStr">
        <is>
          <t>Overlap review limit (days)</t>
        </is>
      </c>
      <c r="B6" s="25" t="n">
        <v>7</v>
      </c>
      <c r="C6" s="23" t="inlineStr">
        <is>
          <t>Requests human review when planned or actual overlap exceeds this number.</t>
        </is>
      </c>
      <c r="E6" s="16" t="inlineStr">
        <is>
          <t>Fictional Harbor Kite Storage - West</t>
        </is>
      </c>
      <c r="G6" s="16" t="inlineStr">
        <is>
          <t>On Hold</t>
        </is>
      </c>
      <c r="I6" s="16" t="inlineStr">
        <is>
          <t>Posted</t>
        </is>
      </c>
      <c r="K6" s="16" t="inlineStr">
        <is>
          <t>Old Unit Only</t>
        </is>
      </c>
      <c r="M6" s="16" t="inlineStr">
        <is>
          <t>Fictional Staff - Morgan</t>
        </is>
      </c>
    </row>
    <row r="7" ht="34" customHeight="1">
      <c r="A7" s="21" t="inlineStr">
        <is>
          <t>Maximum unit area (sq ft)</t>
        </is>
      </c>
      <c r="B7" s="30" t="n">
        <v>10000</v>
      </c>
      <c r="C7" s="21" t="inlineStr">
        <is>
          <t>Controls whole-number unit-area entries.</t>
        </is>
      </c>
      <c r="E7" s="16" t="inlineStr">
        <is>
          <t>Fictional Blue Acorn Storage - South</t>
        </is>
      </c>
      <c r="G7" s="16" t="inlineStr">
        <is>
          <t>Complete</t>
        </is>
      </c>
      <c r="I7" s="16" t="inlineStr">
        <is>
          <t>Waived</t>
        </is>
      </c>
      <c r="K7" s="16" t="inlineStr">
        <is>
          <t>Both Units Active</t>
        </is>
      </c>
      <c r="M7" s="16" t="inlineStr">
        <is>
          <t>Fictional Staff - Riley</t>
        </is>
      </c>
    </row>
    <row r="8" ht="34" customHeight="1">
      <c r="A8" s="23" t="inlineStr">
        <is>
          <t>Maximum transfer charge ($)</t>
        </is>
      </c>
      <c r="B8" s="27" t="n">
        <v>100000</v>
      </c>
      <c r="C8" s="23" t="inlineStr">
        <is>
          <t>Controls charge entry; this is an operational limit, not a price commitment.</t>
        </is>
      </c>
      <c r="G8" s="16" t="inlineStr">
        <is>
          <t>Canceled</t>
        </is>
      </c>
      <c r="K8" s="16" t="inlineStr">
        <is>
          <t>Closed Out</t>
        </is>
      </c>
    </row>
    <row r="9"/>
    <row r="10" ht="32" customHeight="1">
      <c r="A10" s="28" t="inlineStr">
        <is>
          <t>Dropdown options are intentionally limited to the visible lists. Warnings request human review and do not imply external automation.</t>
        </is>
      </c>
    </row>
  </sheetData>
  <mergeCells count="1">
    <mergeCell ref="A1:N1"/>
  </mergeCells>
  <conditionalFormatting sqref="B4:B5">
    <cfRule type="expression" priority="1" dxfId="0">
      <formula>$B$4&gt;$B$5</formula>
    </cfRule>
  </conditionalFormatting>
  <dataValidations count="3">
    <dataValidation sqref="B4:B5" showDropDown="0" showInputMessage="0" showErrorMessage="1" allowBlank="0" errorTitle="Review date" error="Enter a valid date within the available range." type="date" operator="between">
      <formula1>DATE(2001,1,1)</formula1>
      <formula2>DATE(2051,12,31)</formula2>
    </dataValidation>
    <dataValidation sqref="B6:B7" showDropDown="0" showInputMessage="0" showErrorMessage="1" allowBlank="0" errorTitle="Review whole number" error="Enter a whole number from 0 through 100,000." type="whole" operator="between">
      <formula1>0</formula1>
      <formula2>100000</formula2>
    </dataValidation>
    <dataValidation sqref="B8" showDropDown="0" showInputMessage="0" showErrorMessage="1" allowBlank="0" errorTitle="Review amount" error="Enter an amount from $0.00 through $1,000,000.00." type="decimal" operator="between">
      <formula1>0</formula1>
      <formula2>1000000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Facility Operations</dc:creator>
  <dc:title xmlns:dc="http://purl.org/dc/elements/1.1/">Self Storage Unit Transfer Tracker</dc:title>
  <dc:subject xmlns:dc="http://purl.org/dc/elements/1.1/">Fictional self storage unit transfer workflow</dc:subject>
  <dcterms:created xmlns:dcterms="http://purl.org/dc/terms/" xmlns:xsi="http://www.w3.org/2001/XMLSchema-instance" xsi:type="dcterms:W3CDTF">2026-09-12T10:29:13Z</dcterms:created>
  <dcterms:modified xmlns:dcterms="http://purl.org/dc/terms/" xmlns:xsi="http://www.w3.org/2001/XMLSchema-instance" xsi:type="dcterms:W3CDTF">2026-09-12T10:29:13+00:00Z</dcterms:modified>
</cp:coreProperties>
</file>