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orecast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'Forecast'!$A$5:$Q$125</definedName>
    <definedName name="_xlnm._FilterDatabase" localSheetId="2" hidden="1">'Assumptions'!$A$5:$F$10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 &quot;unit-months&quot;"/>
    <numFmt numFmtId="165" formatCode="0.0%"/>
    <numFmt numFmtId="166" formatCode="$#,##0.00;[Red]-$#,##0.00"/>
    <numFmt numFmtId="167" formatCode="mm/dd/yyyy"/>
    <numFmt numFmtId="168" formatCode="mmm yyyy"/>
    <numFmt numFmtId="169" formatCode="0 &quot;sq ft&quot;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243746"/>
      <sz val="10"/>
    </font>
    <font>
      <name val="Calibri"/>
      <b val="1"/>
      <color rgb="00FFFFFF"/>
      <sz val="11"/>
    </font>
    <font>
      <name val="Calibri"/>
      <b val="1"/>
      <color rgb="00243746"/>
      <sz val="12"/>
    </font>
    <font>
      <name val="Calibri"/>
      <b val="1"/>
      <color rgb="00FFFFFF"/>
      <sz val="12"/>
    </font>
    <font>
      <name val="Calibri"/>
      <b val="1"/>
      <color rgb="00FFFFFF"/>
      <sz val="10"/>
    </font>
    <font>
      <name val="Calibri"/>
      <color rgb="00243746"/>
      <sz val="10"/>
    </font>
  </fonts>
  <fills count="8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FFFFFF"/>
      </patternFill>
    </fill>
    <fill>
      <patternFill patternType="solid">
        <fgColor rgb="00207A5B"/>
      </patternFill>
    </fill>
    <fill>
      <patternFill patternType="solid">
        <fgColor rgb="00EAF4F5"/>
      </patternFill>
    </fill>
    <fill>
      <patternFill patternType="solid">
        <fgColor rgb="00FFF4DD"/>
      </patternFill>
    </fill>
  </fills>
  <borders count="2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 wrapText="1"/>
    </xf>
    <xf numFmtId="168" fontId="7" fillId="6" borderId="1" applyAlignment="1" pivotButton="0" quotePrefix="0" xfId="0">
      <alignment horizontal="center" vertical="center"/>
    </xf>
    <xf numFmtId="166" fontId="7" fillId="6" borderId="1" applyAlignment="1" pivotButton="0" quotePrefix="0" xfId="0">
      <alignment horizontal="right" vertical="center"/>
    </xf>
    <xf numFmtId="168" fontId="7" fillId="4" borderId="1" applyAlignment="1" pivotButton="0" quotePrefix="0" xfId="0">
      <alignment horizontal="center" vertical="center"/>
    </xf>
    <xf numFmtId="166" fontId="7" fillId="4" borderId="1" applyAlignment="1" pivotButton="0" quotePrefix="0" xfId="0">
      <alignment horizontal="right" vertical="center"/>
    </xf>
    <xf numFmtId="0" fontId="2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7" borderId="1" applyAlignment="1" pivotButton="0" quotePrefix="0" xfId="0">
      <alignment horizontal="left" vertical="center" wrapText="1"/>
    </xf>
    <xf numFmtId="167" fontId="7" fillId="7" borderId="1" applyAlignment="1" pivotButton="0" quotePrefix="0" xfId="0">
      <alignment horizontal="center" vertical="center"/>
    </xf>
    <xf numFmtId="1" fontId="7" fillId="7" borderId="1" applyAlignment="1" pivotButton="0" quotePrefix="0" xfId="0">
      <alignment horizontal="center" vertical="center"/>
    </xf>
    <xf numFmtId="165" fontId="7" fillId="6" borderId="1" applyAlignment="1" pivotButton="0" quotePrefix="0" xfId="0">
      <alignment horizontal="center" vertical="center"/>
    </xf>
    <xf numFmtId="166" fontId="7" fillId="7" borderId="1" applyAlignment="1" pivotButton="0" quotePrefix="0" xfId="0">
      <alignment horizontal="right" vertical="center"/>
    </xf>
    <xf numFmtId="0" fontId="7" fillId="7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left" vertical="center" wrapText="1"/>
    </xf>
    <xf numFmtId="165" fontId="7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left" vertical="center"/>
    </xf>
    <xf numFmtId="169" fontId="7" fillId="6" borderId="1" applyAlignment="1" pivotButton="0" quotePrefix="0" xfId="0">
      <alignment horizontal="right" vertical="center"/>
    </xf>
    <xf numFmtId="1" fontId="7" fillId="7" borderId="1" applyAlignment="1" pivotButton="0" quotePrefix="0" xfId="0">
      <alignment horizontal="right" vertical="center"/>
    </xf>
    <xf numFmtId="0" fontId="7" fillId="4" borderId="1" applyAlignment="1" pivotButton="0" quotePrefix="0" xfId="0">
      <alignment horizontal="left" vertical="center"/>
    </xf>
    <xf numFmtId="169" fontId="7" fillId="4" borderId="1" applyAlignment="1" pivotButton="0" quotePrefix="0" xfId="0">
      <alignment horizontal="right" vertical="center"/>
    </xf>
    <xf numFmtId="165" fontId="7" fillId="7" borderId="1" applyAlignment="1" pivotButton="0" quotePrefix="0" xfId="0">
      <alignment horizontal="right" vertical="center"/>
    </xf>
    <xf numFmtId="167" fontId="7" fillId="7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left" vertical="center" wrapText="1"/>
    </xf>
    <xf numFmtId="169" fontId="7" fillId="6" borderId="1" applyAlignment="1" pivotButton="0" quotePrefix="0" xfId="0">
      <alignment horizontal="right" vertical="center"/>
    </xf>
    <xf numFmtId="169" fontId="7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Revenue Forecast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'Summary'!B16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6324F"/>
              </a:solidFill>
              <a:prstDash val="solid"/>
            </a:ln>
          </spPr>
          <cat>
            <numRef>
              <f>'Summary'!$A$17:$A$22</f>
            </numRef>
          </cat>
          <val>
            <numRef>
              <f>'Summary'!$B$17:$B$22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Forecast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Revenue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15</row>
      <rowOff>0</rowOff>
    </from>
    <ext cx="45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/>
  </sheetPr>
  <dimension ref="A1:H22"/>
  <sheetViews>
    <sheetView showGridLines="0" zoomScale="90" workbookViewId="0">
      <selection activeCell="A1" sqref="A1"/>
    </sheetView>
  </sheetViews>
  <sheetFormatPr baseColWidth="8" defaultRowHeight="15"/>
  <cols>
    <col width="25" customWidth="1" min="1" max="1"/>
    <col width="18" customWidth="1" min="2" max="2"/>
    <col width="3" customWidth="1" min="3" max="3"/>
    <col width="29" customWidth="1" min="4" max="4"/>
    <col width="18" customWidth="1" min="5" max="5"/>
    <col width="3" customWidth="1" min="6" max="6"/>
    <col width="25" customWidth="1" min="7" max="7"/>
    <col width="18" customWidth="1" min="8" max="8"/>
  </cols>
  <sheetData>
    <row r="1" ht="28" customHeight="1">
      <c r="A1" s="1" t="inlineStr">
        <is>
          <t>Self Storage Revenue Forecast</t>
        </is>
      </c>
    </row>
    <row r="2" ht="20" customHeight="1">
      <c r="A2" s="3" t="inlineStr">
        <is>
          <t>Indicators are calculated from the Forecast sheet. All facilities and people shown are fictional.</t>
        </is>
      </c>
    </row>
    <row r="3"/>
    <row r="4" ht="34" customHeight="1">
      <c r="A4" s="4" t="inlineStr">
        <is>
          <t>Forecast rows entered</t>
        </is>
      </c>
      <c r="B4" s="5">
        <f>COUNT(Forecast!$C$6:$C$125)</f>
        <v/>
      </c>
      <c r="D4" s="4" t="inlineStr">
        <is>
          <t>Occupied unit-months</t>
        </is>
      </c>
      <c r="E4" s="6">
        <f>IF(B4=0,"",SUM(Forecast!$E$6:$E$125))</f>
        <v/>
      </c>
      <c r="G4" s="4" t="inlineStr">
        <is>
          <t>Total unit-months</t>
        </is>
      </c>
      <c r="H4" s="6">
        <f>IF(B4=0,"",SUM(Forecast!$D$6:$D$125))</f>
        <v/>
      </c>
    </row>
    <row r="5"/>
    <row r="6"/>
    <row r="7" ht="34" customHeight="1">
      <c r="A7" s="4" t="inlineStr">
        <is>
          <t>Physical occupancy</t>
        </is>
      </c>
      <c r="B7" s="7">
        <f>IFERROR(SUM(Forecast!$E$6:$E$125)/SUM(Forecast!$D$6:$D$125),"")</f>
        <v/>
      </c>
      <c r="D7" s="4" t="inlineStr">
        <is>
          <t>Total revenue forecast</t>
        </is>
      </c>
      <c r="E7" s="8">
        <f>IF(B4=0,"",SUM(Forecast!$L$6:$L$125))</f>
        <v/>
      </c>
      <c r="G7" s="4" t="inlineStr">
        <is>
          <t>Base rent forecast</t>
        </is>
      </c>
      <c r="H7" s="9">
        <f>IF(B4=0,"",SUM(Forecast!$H$6:$H$125))</f>
        <v/>
      </c>
    </row>
    <row r="8"/>
    <row r="9"/>
    <row r="10" ht="34" customHeight="1">
      <c r="A10" s="4" t="inlineStr">
        <is>
          <t>Fee forecast</t>
        </is>
      </c>
      <c r="B10" s="9">
        <f>IF(B4=0,"",SUM(Forecast!$I$6:$I$125))</f>
        <v/>
      </c>
      <c r="D10" s="4" t="inlineStr">
        <is>
          <t>Insurance commission forecast</t>
        </is>
      </c>
      <c r="E10" s="9">
        <f>IF(B4=0,"",SUM(Forecast!$J$6:$J$125))</f>
        <v/>
      </c>
      <c r="G10" s="4" t="inlineStr">
        <is>
          <t>Merchandise forecast</t>
        </is>
      </c>
      <c r="H10" s="9">
        <f>IF(B4=0,"",SUM(Forecast!$K$6:$K$125))</f>
        <v/>
      </c>
    </row>
    <row r="11"/>
    <row r="12"/>
    <row r="13" ht="34" customHeight="1">
      <c r="A13" s="4" t="inlineStr">
        <is>
          <t>Rows needing review</t>
        </is>
      </c>
      <c r="B13" s="5">
        <f>COUNTIF(Forecast!$Q$6:$Q$125,"?*")</f>
        <v/>
      </c>
      <c r="D13" s="4" t="inlineStr">
        <is>
          <t>Rows ready or finalized</t>
        </is>
      </c>
      <c r="E13" s="5">
        <f>COUNTIF(Forecast!$N$6:$N$125,"Ready for Review")+COUNTIF(Forecast!$N$6:$N$125,"Finalized")</f>
        <v/>
      </c>
      <c r="G13" s="4" t="inlineStr">
        <is>
          <t>Latest period entered</t>
        </is>
      </c>
      <c r="H13" s="10">
        <f>IF(COUNT(Forecast!$C$6:$C$125)=0,"",MAX(Forecast!$C$6:$C$125))</f>
        <v/>
      </c>
    </row>
    <row r="14"/>
    <row r="15"/>
    <row r="16">
      <c r="A16" s="11" t="inlineStr">
        <is>
          <t>Forecast Period</t>
        </is>
      </c>
      <c r="B16" s="11" t="inlineStr">
        <is>
          <t>Total Revenue Forecast</t>
        </is>
      </c>
    </row>
    <row r="17">
      <c r="A17" s="12">
        <f>IF(COUNT(Forecast!$C$6:$C$125)=0,"",MIN(Forecast!$C$6:$C$125))</f>
        <v/>
      </c>
      <c r="B17" s="13">
        <f>IF(A17="","",IF(COUNTIF(Forecast!$C$6:$C$125,A17)=0,"",SUMIF(Forecast!$C$6:$C$125,A17,Forecast!$L$6:$L$125)))</f>
        <v/>
      </c>
    </row>
    <row r="18">
      <c r="A18" s="14">
        <f>IF(A17="","",EDATE(A17,1))</f>
        <v/>
      </c>
      <c r="B18" s="15">
        <f>IF(A18="","",IF(COUNTIF(Forecast!$C$6:$C$125,A18)=0,"",SUMIF(Forecast!$C$6:$C$125,A18,Forecast!$L$6:$L$125)))</f>
        <v/>
      </c>
    </row>
    <row r="19">
      <c r="A19" s="12">
        <f>IF(A18="","",EDATE(A18,1))</f>
        <v/>
      </c>
      <c r="B19" s="13">
        <f>IF(A19="","",IF(COUNTIF(Forecast!$C$6:$C$125,A19)=0,"",SUMIF(Forecast!$C$6:$C$125,A19,Forecast!$L$6:$L$125)))</f>
        <v/>
      </c>
    </row>
    <row r="20">
      <c r="A20" s="14">
        <f>IF(A19="","",EDATE(A19,1))</f>
        <v/>
      </c>
      <c r="B20" s="15">
        <f>IF(A20="","",IF(COUNTIF(Forecast!$C$6:$C$125,A20)=0,"",SUMIF(Forecast!$C$6:$C$125,A20,Forecast!$L$6:$L$125)))</f>
        <v/>
      </c>
    </row>
    <row r="21">
      <c r="A21" s="12">
        <f>IF(A20="","",EDATE(A20,1))</f>
        <v/>
      </c>
      <c r="B21" s="13">
        <f>IF(A21="","",IF(COUNTIF(Forecast!$C$6:$C$125,A21)=0,"",SUMIF(Forecast!$C$6:$C$125,A21,Forecast!$L$6:$L$125)))</f>
        <v/>
      </c>
    </row>
    <row r="22">
      <c r="A22" s="14">
        <f>IF(A21="","",EDATE(A21,1))</f>
        <v/>
      </c>
      <c r="B22" s="15">
        <f>IF(A22="","",IF(COUNTIF(Forecast!$C$6:$C$125,A22)=0,"",SUMIF(Forecast!$C$6:$C$125,A22,Forecast!$L$6:$L$125)))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7D89"/>
    <outlinePr summaryBelow="1" summaryRight="1"/>
    <pageSetUpPr/>
  </sheetPr>
  <dimension ref="A1:Q12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4" customWidth="1" min="3" max="3"/>
    <col width="11" customWidth="1" min="4" max="4"/>
    <col width="13" customWidth="1" min="5" max="5"/>
    <col width="12" customWidth="1" min="6" max="6"/>
    <col width="20" customWidth="1" min="7" max="7"/>
    <col width="17" customWidth="1" min="8" max="8"/>
    <col width="14" customWidth="1" min="9" max="9"/>
    <col width="20" customWidth="1" min="10" max="10"/>
    <col width="18" customWidth="1" min="11" max="11"/>
    <col width="18" customWidth="1" min="12" max="12"/>
    <col width="25" customWidth="1" min="13" max="13"/>
    <col width="18" customWidth="1" min="14" max="14"/>
    <col width="15" customWidth="1" min="15" max="15"/>
    <col width="36" customWidth="1" min="16" max="16"/>
    <col width="28" customWidth="1" min="17" max="17"/>
  </cols>
  <sheetData>
    <row r="1" ht="28" customHeight="1">
      <c r="A1" s="1" t="inlineStr">
        <is>
          <t>Monthly Forecast by Facility and Unit Type</t>
        </is>
      </c>
    </row>
    <row r="2">
      <c r="A2" s="16" t="inlineStr">
        <is>
          <t>Enter assumptions in yellow cells. Calculated amounts update when the workbook recalculates.</t>
        </is>
      </c>
    </row>
    <row r="3">
      <c r="A3" s="16" t="inlineStr">
        <is>
          <t>Review flags request human review only and do not represent an external notice or official status.</t>
        </is>
      </c>
    </row>
    <row r="4"/>
    <row r="5" ht="42" customHeight="1">
      <c r="A5" s="17" t="inlineStr">
        <is>
          <t>Facility</t>
        </is>
      </c>
      <c r="B5" s="17" t="inlineStr">
        <is>
          <t>Unit Type</t>
        </is>
      </c>
      <c r="C5" s="17" t="inlineStr">
        <is>
          <t>Forecast Period</t>
        </is>
      </c>
      <c r="D5" s="17" t="inlineStr">
        <is>
          <t>Total Units</t>
        </is>
      </c>
      <c r="E5" s="17" t="inlineStr">
        <is>
          <t>Occupied Units</t>
        </is>
      </c>
      <c r="F5" s="17" t="inlineStr">
        <is>
          <t>Occupancy</t>
        </is>
      </c>
      <c r="G5" s="17" t="inlineStr">
        <is>
          <t>Rent Override per Occupied Unit</t>
        </is>
      </c>
      <c r="H5" s="17" t="inlineStr">
        <is>
          <t>Base Rent Forecast</t>
        </is>
      </c>
      <c r="I5" s="17" t="inlineStr">
        <is>
          <t>Fee Forecast</t>
        </is>
      </c>
      <c r="J5" s="17" t="inlineStr">
        <is>
          <t>Insurance Commission Forecast</t>
        </is>
      </c>
      <c r="K5" s="17" t="inlineStr">
        <is>
          <t>Merchandise Forecast</t>
        </is>
      </c>
      <c r="L5" s="17" t="inlineStr">
        <is>
          <t>Total Revenue Forecast</t>
        </is>
      </c>
      <c r="M5" s="17" t="inlineStr">
        <is>
          <t>Forecast Owner</t>
        </is>
      </c>
      <c r="N5" s="17" t="inlineStr">
        <is>
          <t>Status</t>
        </is>
      </c>
      <c r="O5" s="17" t="inlineStr">
        <is>
          <t>Review Due Date</t>
        </is>
      </c>
      <c r="P5" s="17" t="inlineStr">
        <is>
          <t>Notes</t>
        </is>
      </c>
      <c r="Q5" s="17" t="inlineStr">
        <is>
          <t>Review Flag</t>
        </is>
      </c>
    </row>
    <row r="6" ht="30" customHeight="1">
      <c r="A6" s="18" t="inlineStr">
        <is>
          <t>Cedar Vale Storage (Fictional)</t>
        </is>
      </c>
      <c r="B6" s="18" t="inlineStr">
        <is>
          <t>5x5 Indoor</t>
        </is>
      </c>
      <c r="C6" s="19" t="n">
        <v>46296</v>
      </c>
      <c r="D6" s="20" t="n">
        <v>28</v>
      </c>
      <c r="E6" s="20" t="n">
        <v>25</v>
      </c>
      <c r="F6" s="21">
        <f>IF(OR(D6="",E6=""),"",IFERROR(E6/D6,""))</f>
        <v/>
      </c>
      <c r="G6" s="22" t="n"/>
      <c r="H6" s="13">
        <f>IF(OR(A6="",B6="",C6="",E6=""),"",IFERROR(E6*IF(G6="",VLOOKUP(B6,Assumptions!$A$6:$F$10,3,FALSE),G6),""))</f>
        <v/>
      </c>
      <c r="I6" s="13">
        <f>IF(OR(A6="",B6="",C6="",E6=""),"",IFERROR(E6*VLOOKUP(B6,Assumptions!$A$6:$F$10,4,FALSE),""))</f>
        <v/>
      </c>
      <c r="J6" s="13">
        <f>IF(OR(A6="",B6="",C6="",E6=""),"",IFERROR(E6*VLOOKUP(B6,Assumptions!$A$6:$F$10,5,FALSE),""))</f>
        <v/>
      </c>
      <c r="K6" s="13">
        <f>IF(OR(A6="",B6="",C6="",E6=""),"",IFERROR(E6*VLOOKUP(B6,Assumptions!$A$6:$F$10,6,FALSE),""))</f>
        <v/>
      </c>
      <c r="L6" s="13">
        <f>IF(COUNT(H6:K6)=0,"",SUM(H6:K6))</f>
        <v/>
      </c>
      <c r="M6" s="18" t="inlineStr">
        <is>
          <t>Avery Stone (Fictional)</t>
        </is>
      </c>
      <c r="N6" s="23" t="inlineStr">
        <is>
          <t>Ready for Review</t>
        </is>
      </c>
      <c r="O6" s="19" t="n">
        <v>46286</v>
      </c>
      <c r="P6" s="18" t="inlineStr">
        <is>
          <t>Expected seasonal demand.</t>
        </is>
      </c>
      <c r="Q6" s="24">
        <f>IF(COUNTA(A6:E6,G6,M6:P6)=0,"",IF(OR(A6="",B6="",C6="",D6="",E6="",M6="",N6="",O6=""),"Complete required inputs",IF(E6&gt;D6,"Check occupied units",IF(F6&gt;Assumptions!$I$8,"Review occupancy assumption",IF(AND(N6="Ready for Review",O6&lt;&gt;"",O6&lt;TODAY()),"Review date passed","")))))</f>
        <v/>
      </c>
    </row>
    <row r="7" ht="30" customHeight="1">
      <c r="A7" s="18" t="inlineStr">
        <is>
          <t>Cedar Vale Storage (Fictional)</t>
        </is>
      </c>
      <c r="B7" s="18" t="inlineStr">
        <is>
          <t>10x10 Drive-Up</t>
        </is>
      </c>
      <c r="C7" s="19" t="n">
        <v>46296</v>
      </c>
      <c r="D7" s="20" t="n">
        <v>40</v>
      </c>
      <c r="E7" s="20" t="n">
        <v>36</v>
      </c>
      <c r="F7" s="25">
        <f>IF(OR(D7="",E7=""),"",IFERROR(E7/D7,""))</f>
        <v/>
      </c>
      <c r="G7" s="22" t="n">
        <v>149.5</v>
      </c>
      <c r="H7" s="15">
        <f>IF(OR(A7="",B7="",C7="",E7=""),"",IFERROR(E7*IF(G7="",VLOOKUP(B7,Assumptions!$A$6:$F$10,3,FALSE),G7),""))</f>
        <v/>
      </c>
      <c r="I7" s="15">
        <f>IF(OR(A7="",B7="",C7="",E7=""),"",IFERROR(E7*VLOOKUP(B7,Assumptions!$A$6:$F$10,4,FALSE),""))</f>
        <v/>
      </c>
      <c r="J7" s="15">
        <f>IF(OR(A7="",B7="",C7="",E7=""),"",IFERROR(E7*VLOOKUP(B7,Assumptions!$A$6:$F$10,5,FALSE),""))</f>
        <v/>
      </c>
      <c r="K7" s="15">
        <f>IF(OR(A7="",B7="",C7="",E7=""),"",IFERROR(E7*VLOOKUP(B7,Assumptions!$A$6:$F$10,6,FALSE),""))</f>
        <v/>
      </c>
      <c r="L7" s="15">
        <f>IF(COUNT(H7:K7)=0,"",SUM(H7:K7))</f>
        <v/>
      </c>
      <c r="M7" s="18" t="inlineStr">
        <is>
          <t>Jordan Reed (Fictional)</t>
        </is>
      </c>
      <c r="N7" s="23" t="inlineStr">
        <is>
          <t>Ready for Review</t>
        </is>
      </c>
      <c r="O7" s="19" t="n">
        <v>46275</v>
      </c>
      <c r="P7" s="18" t="inlineStr">
        <is>
          <t>Uses the entered rent override.</t>
        </is>
      </c>
      <c r="Q7" s="26">
        <f>IF(COUNTA(A7:E7,G7,M7:P7)=0,"",IF(OR(A7="",B7="",C7="",D7="",E7="",M7="",N7="",O7=""),"Complete required inputs",IF(E7&gt;D7,"Check occupied units",IF(F7&gt;Assumptions!$I$8,"Review occupancy assumption",IF(AND(N7="Ready for Review",O7&lt;&gt;"",O7&lt;TODAY()),"Review date passed","")))))</f>
        <v/>
      </c>
    </row>
    <row r="8" ht="30" customHeight="1">
      <c r="A8" s="18" t="inlineStr">
        <is>
          <t>Lantern Bay Storage (Fictional)</t>
        </is>
      </c>
      <c r="B8" s="18" t="inlineStr">
        <is>
          <t>5x10 Indoor</t>
        </is>
      </c>
      <c r="C8" s="19" t="n">
        <v>46327</v>
      </c>
      <c r="D8" s="20" t="n">
        <v>30</v>
      </c>
      <c r="E8" s="20" t="n">
        <v>24</v>
      </c>
      <c r="F8" s="21">
        <f>IF(OR(D8="",E8=""),"",IFERROR(E8/D8,""))</f>
        <v/>
      </c>
      <c r="G8" s="22" t="n"/>
      <c r="H8" s="13">
        <f>IF(OR(A8="",B8="",C8="",E8=""),"",IFERROR(E8*IF(G8="",VLOOKUP(B8,Assumptions!$A$6:$F$10,3,FALSE),G8),""))</f>
        <v/>
      </c>
      <c r="I8" s="13">
        <f>IF(OR(A8="",B8="",C8="",E8=""),"",IFERROR(E8*VLOOKUP(B8,Assumptions!$A$6:$F$10,4,FALSE),""))</f>
        <v/>
      </c>
      <c r="J8" s="13">
        <f>IF(OR(A8="",B8="",C8="",E8=""),"",IFERROR(E8*VLOOKUP(B8,Assumptions!$A$6:$F$10,5,FALSE),""))</f>
        <v/>
      </c>
      <c r="K8" s="13">
        <f>IF(OR(A8="",B8="",C8="",E8=""),"",IFERROR(E8*VLOOKUP(B8,Assumptions!$A$6:$F$10,6,FALSE),""))</f>
        <v/>
      </c>
      <c r="L8" s="13">
        <f>IF(COUNT(H8:K8)=0,"",SUM(H8:K8))</f>
        <v/>
      </c>
      <c r="M8" s="18" t="inlineStr">
        <is>
          <t>Morgan Hale (Fictional)</t>
        </is>
      </c>
      <c r="N8" s="23" t="inlineStr">
        <is>
          <t>Draft</t>
        </is>
      </c>
      <c r="O8" s="19" t="n">
        <v>46315</v>
      </c>
      <c r="P8" s="18" t="inlineStr">
        <is>
          <t>Manager review is pending.</t>
        </is>
      </c>
      <c r="Q8" s="24">
        <f>IF(COUNTA(A8:E8,G8,M8:P8)=0,"",IF(OR(A8="",B8="",C8="",D8="",E8="",M8="",N8="",O8=""),"Complete required inputs",IF(E8&gt;D8,"Check occupied units",IF(F8&gt;Assumptions!$I$8,"Review occupancy assumption",IF(AND(N8="Ready for Review",O8&lt;&gt;"",O8&lt;TODAY()),"Review date passed","")))))</f>
        <v/>
      </c>
    </row>
    <row r="9" ht="30" customHeight="1">
      <c r="A9" s="18" t="inlineStr">
        <is>
          <t>Prairie Finch Storage (Fictional)</t>
        </is>
      </c>
      <c r="B9" s="18" t="inlineStr">
        <is>
          <t>10x15 Drive-Up</t>
        </is>
      </c>
      <c r="C9" s="19" t="n">
        <v>46327</v>
      </c>
      <c r="D9" s="20" t="n">
        <v>22</v>
      </c>
      <c r="E9" s="20" t="n">
        <v>22</v>
      </c>
      <c r="F9" s="25">
        <f>IF(OR(D9="",E9=""),"",IFERROR(E9/D9,""))</f>
        <v/>
      </c>
      <c r="G9" s="22" t="n"/>
      <c r="H9" s="15">
        <f>IF(OR(A9="",B9="",C9="",E9=""),"",IFERROR(E9*IF(G9="",VLOOKUP(B9,Assumptions!$A$6:$F$10,3,FALSE),G9),""))</f>
        <v/>
      </c>
      <c r="I9" s="15">
        <f>IF(OR(A9="",B9="",C9="",E9=""),"",IFERROR(E9*VLOOKUP(B9,Assumptions!$A$6:$F$10,4,FALSE),""))</f>
        <v/>
      </c>
      <c r="J9" s="15">
        <f>IF(OR(A9="",B9="",C9="",E9=""),"",IFERROR(E9*VLOOKUP(B9,Assumptions!$A$6:$F$10,5,FALSE),""))</f>
        <v/>
      </c>
      <c r="K9" s="15">
        <f>IF(OR(A9="",B9="",C9="",E9=""),"",IFERROR(E9*VLOOKUP(B9,Assumptions!$A$6:$F$10,6,FALSE),""))</f>
        <v/>
      </c>
      <c r="L9" s="15">
        <f>IF(COUNT(H9:K9)=0,"",SUM(H9:K9))</f>
        <v/>
      </c>
      <c r="M9" s="18" t="inlineStr">
        <is>
          <t>Casey Park (Fictional)</t>
        </is>
      </c>
      <c r="N9" s="23" t="inlineStr">
        <is>
          <t>Ready for Review</t>
        </is>
      </c>
      <c r="O9" s="19" t="n">
        <v>46312</v>
      </c>
      <c r="P9" s="18" t="inlineStr">
        <is>
          <t>Full occupancy assumption; review requested.</t>
        </is>
      </c>
      <c r="Q9" s="26">
        <f>IF(COUNTA(A9:E9,G9,M9:P9)=0,"",IF(OR(A9="",B9="",C9="",D9="",E9="",M9="",N9="",O9=""),"Complete required inputs",IF(E9&gt;D9,"Check occupied units",IF(F9&gt;Assumptions!$I$8,"Review occupancy assumption",IF(AND(N9="Ready for Review",O9&lt;&gt;"",O9&lt;TODAY()),"Review date passed","")))))</f>
        <v/>
      </c>
    </row>
    <row r="10" ht="30" customHeight="1">
      <c r="A10" s="18" t="inlineStr">
        <is>
          <t>Cedar Vale Storage (Fictional)</t>
        </is>
      </c>
      <c r="B10" s="18" t="inlineStr">
        <is>
          <t>10x20 Drive-Up</t>
        </is>
      </c>
      <c r="C10" s="19" t="n">
        <v>46357</v>
      </c>
      <c r="D10" s="20" t="n">
        <v>18</v>
      </c>
      <c r="E10" s="20" t="n">
        <v>15</v>
      </c>
      <c r="F10" s="21">
        <f>IF(OR(D10="",E10=""),"",IFERROR(E10/D10,""))</f>
        <v/>
      </c>
      <c r="G10" s="22" t="n">
        <v>259</v>
      </c>
      <c r="H10" s="13">
        <f>IF(OR(A10="",B10="",C10="",E10=""),"",IFERROR(E10*IF(G10="",VLOOKUP(B10,Assumptions!$A$6:$F$10,3,FALSE),G10),""))</f>
        <v/>
      </c>
      <c r="I10" s="13">
        <f>IF(OR(A10="",B10="",C10="",E10=""),"",IFERROR(E10*VLOOKUP(B10,Assumptions!$A$6:$F$10,4,FALSE),""))</f>
        <v/>
      </c>
      <c r="J10" s="13">
        <f>IF(OR(A10="",B10="",C10="",E10=""),"",IFERROR(E10*VLOOKUP(B10,Assumptions!$A$6:$F$10,5,FALSE),""))</f>
        <v/>
      </c>
      <c r="K10" s="13">
        <f>IF(OR(A10="",B10="",C10="",E10=""),"",IFERROR(E10*VLOOKUP(B10,Assumptions!$A$6:$F$10,6,FALSE),""))</f>
        <v/>
      </c>
      <c r="L10" s="13">
        <f>IF(COUNT(H10:K10)=0,"",SUM(H10:K10))</f>
        <v/>
      </c>
      <c r="M10" s="18" t="inlineStr">
        <is>
          <t>Avery Stone (Fictional)</t>
        </is>
      </c>
      <c r="N10" s="23" t="inlineStr">
        <is>
          <t>Finalized</t>
        </is>
      </c>
      <c r="O10" s="19" t="n">
        <v>46343</v>
      </c>
      <c r="P10" s="18" t="inlineStr">
        <is>
          <t>Merchandise estimate is conservative.</t>
        </is>
      </c>
      <c r="Q10" s="24">
        <f>IF(COUNTA(A10:E10,G10,M10:P10)=0,"",IF(OR(A10="",B10="",C10="",D10="",E10="",M10="",N10="",O10=""),"Complete required inputs",IF(E10&gt;D10,"Check occupied units",IF(F10&gt;Assumptions!$I$8,"Review occupancy assumption",IF(AND(N10="Ready for Review",O10&lt;&gt;"",O10&lt;TODAY()),"Review date passed","")))))</f>
        <v/>
      </c>
    </row>
    <row r="11" ht="30" customHeight="1">
      <c r="A11" s="18" t="inlineStr">
        <is>
          <t>Lantern Bay Storage (Fictional)</t>
        </is>
      </c>
      <c r="B11" s="18" t="inlineStr">
        <is>
          <t>10x10 Drive-Up</t>
        </is>
      </c>
      <c r="C11" s="19" t="n">
        <v>46388</v>
      </c>
      <c r="D11" s="20" t="n">
        <v>34</v>
      </c>
      <c r="E11" s="20" t="n">
        <v>31</v>
      </c>
      <c r="F11" s="25">
        <f>IF(OR(D11="",E11=""),"",IFERROR(E11/D11,""))</f>
        <v/>
      </c>
      <c r="G11" s="22" t="n"/>
      <c r="H11" s="15">
        <f>IF(OR(A11="",B11="",C11="",E11=""),"",IFERROR(E11*IF(G11="",VLOOKUP(B11,Assumptions!$A$6:$F$10,3,FALSE),G11),""))</f>
        <v/>
      </c>
      <c r="I11" s="15">
        <f>IF(OR(A11="",B11="",C11="",E11=""),"",IFERROR(E11*VLOOKUP(B11,Assumptions!$A$6:$F$10,4,FALSE),""))</f>
        <v/>
      </c>
      <c r="J11" s="15">
        <f>IF(OR(A11="",B11="",C11="",E11=""),"",IFERROR(E11*VLOOKUP(B11,Assumptions!$A$6:$F$10,5,FALSE),""))</f>
        <v/>
      </c>
      <c r="K11" s="15">
        <f>IF(OR(A11="",B11="",C11="",E11=""),"",IFERROR(E11*VLOOKUP(B11,Assumptions!$A$6:$F$10,6,FALSE),""))</f>
        <v/>
      </c>
      <c r="L11" s="15">
        <f>IF(COUNT(H11:K11)=0,"",SUM(H11:K11))</f>
        <v/>
      </c>
      <c r="M11" s="18" t="inlineStr">
        <is>
          <t>Jordan Reed (Fictional)</t>
        </is>
      </c>
      <c r="N11" s="23" t="inlineStr">
        <is>
          <t>Ready for Review</t>
        </is>
      </c>
      <c r="O11" s="19" t="n">
        <v>46378</v>
      </c>
      <c r="P11" s="18" t="inlineStr">
        <is>
          <t>Recent move-in pace supports the estimate.</t>
        </is>
      </c>
      <c r="Q11" s="26">
        <f>IF(COUNTA(A11:E11,G11,M11:P11)=0,"",IF(OR(A11="",B11="",C11="",D11="",E11="",M11="",N11="",O11=""),"Complete required inputs",IF(E11&gt;D11,"Check occupied units",IF(F11&gt;Assumptions!$I$8,"Review occupancy assumption",IF(AND(N11="Ready for Review",O11&lt;&gt;"",O11&lt;TODAY()),"Review date passed","")))))</f>
        <v/>
      </c>
    </row>
    <row r="12" ht="30" customHeight="1">
      <c r="A12" s="18" t="inlineStr">
        <is>
          <t>Prairie Finch Storage (Fictional)</t>
        </is>
      </c>
      <c r="B12" s="18" t="inlineStr">
        <is>
          <t>5x5 Indoor</t>
        </is>
      </c>
      <c r="C12" s="19" t="n">
        <v>46388</v>
      </c>
      <c r="D12" s="20" t="n">
        <v>26</v>
      </c>
      <c r="E12" s="20" t="n">
        <v>21</v>
      </c>
      <c r="F12" s="21">
        <f>IF(OR(D12="",E12=""),"",IFERROR(E12/D12,""))</f>
        <v/>
      </c>
      <c r="G12" s="22" t="n"/>
      <c r="H12" s="13">
        <f>IF(OR(A12="",B12="",C12="",E12=""),"",IFERROR(E12*IF(G12="",VLOOKUP(B12,Assumptions!$A$6:$F$10,3,FALSE),G12),""))</f>
        <v/>
      </c>
      <c r="I12" s="13">
        <f>IF(OR(A12="",B12="",C12="",E12=""),"",IFERROR(E12*VLOOKUP(B12,Assumptions!$A$6:$F$10,4,FALSE),""))</f>
        <v/>
      </c>
      <c r="J12" s="13">
        <f>IF(OR(A12="",B12="",C12="",E12=""),"",IFERROR(E12*VLOOKUP(B12,Assumptions!$A$6:$F$10,5,FALSE),""))</f>
        <v/>
      </c>
      <c r="K12" s="13">
        <f>IF(OR(A12="",B12="",C12="",E12=""),"",IFERROR(E12*VLOOKUP(B12,Assumptions!$A$6:$F$10,6,FALSE),""))</f>
        <v/>
      </c>
      <c r="L12" s="13">
        <f>IF(COUNT(H12:K12)=0,"",SUM(H12:K12))</f>
        <v/>
      </c>
      <c r="M12" s="18" t="inlineStr">
        <is>
          <t>Morgan Hale (Fictional)</t>
        </is>
      </c>
      <c r="N12" s="23" t="inlineStr">
        <is>
          <t>Draft</t>
        </is>
      </c>
      <c r="O12" s="19" t="n">
        <v>46370</v>
      </c>
      <c r="P12" s="18" t="inlineStr">
        <is>
          <t>Standard planning assumption.</t>
        </is>
      </c>
      <c r="Q12" s="24">
        <f>IF(COUNTA(A12:E12,G12,M12:P12)=0,"",IF(OR(A12="",B12="",C12="",D12="",E12="",M12="",N12="",O12=""),"Complete required inputs",IF(E12&gt;D12,"Check occupied units",IF(F12&gt;Assumptions!$I$8,"Review occupancy assumption",IF(AND(N12="Ready for Review",O12&lt;&gt;"",O12&lt;TODAY()),"Review date passed","")))))</f>
        <v/>
      </c>
    </row>
    <row r="13" ht="30" customHeight="1">
      <c r="A13" s="18" t="inlineStr">
        <is>
          <t>Cedar Vale Storage (Fictional)</t>
        </is>
      </c>
      <c r="B13" s="18" t="inlineStr">
        <is>
          <t>5x10 Indoor</t>
        </is>
      </c>
      <c r="C13" s="19" t="n">
        <v>46419</v>
      </c>
      <c r="D13" s="20" t="n">
        <v>32</v>
      </c>
      <c r="E13" s="20" t="n">
        <v>29</v>
      </c>
      <c r="F13" s="25">
        <f>IF(OR(D13="",E13=""),"",IFERROR(E13/D13,""))</f>
        <v/>
      </c>
      <c r="G13" s="22" t="n">
        <v>109.25</v>
      </c>
      <c r="H13" s="15">
        <f>IF(OR(A13="",B13="",C13="",E13=""),"",IFERROR(E13*IF(G13="",VLOOKUP(B13,Assumptions!$A$6:$F$10,3,FALSE),G13),""))</f>
        <v/>
      </c>
      <c r="I13" s="15">
        <f>IF(OR(A13="",B13="",C13="",E13=""),"",IFERROR(E13*VLOOKUP(B13,Assumptions!$A$6:$F$10,4,FALSE),""))</f>
        <v/>
      </c>
      <c r="J13" s="15">
        <f>IF(OR(A13="",B13="",C13="",E13=""),"",IFERROR(E13*VLOOKUP(B13,Assumptions!$A$6:$F$10,5,FALSE),""))</f>
        <v/>
      </c>
      <c r="K13" s="15">
        <f>IF(OR(A13="",B13="",C13="",E13=""),"",IFERROR(E13*VLOOKUP(B13,Assumptions!$A$6:$F$10,6,FALSE),""))</f>
        <v/>
      </c>
      <c r="L13" s="15">
        <f>IF(COUNT(H13:K13)=0,"",SUM(H13:K13))</f>
        <v/>
      </c>
      <c r="M13" s="18" t="inlineStr">
        <is>
          <t>Casey Park (Fictional)</t>
        </is>
      </c>
      <c r="N13" s="23" t="inlineStr">
        <is>
          <t>Ready for Review</t>
        </is>
      </c>
      <c r="O13" s="19" t="n">
        <v>46408</v>
      </c>
      <c r="P13" s="18" t="inlineStr">
        <is>
          <t>Local event month; review expected demand.</t>
        </is>
      </c>
      <c r="Q13" s="26">
        <f>IF(COUNTA(A13:E13,G13,M13:P13)=0,"",IF(OR(A13="",B13="",C13="",D13="",E13="",M13="",N13="",O13=""),"Complete required inputs",IF(E13&gt;D13,"Check occupied units",IF(F13&gt;Assumptions!$I$8,"Review occupancy assumption",IF(AND(N13="Ready for Review",O13&lt;&gt;"",O13&lt;TODAY()),"Review date passed","")))))</f>
        <v/>
      </c>
    </row>
    <row r="14" ht="30" customHeight="1">
      <c r="A14" s="18" t="inlineStr">
        <is>
          <t>Lantern Bay Storage (Fictional)</t>
        </is>
      </c>
      <c r="B14" s="18" t="inlineStr">
        <is>
          <t>10x15 Drive-Up</t>
        </is>
      </c>
      <c r="C14" s="19" t="n">
        <v>46447</v>
      </c>
      <c r="D14" s="20" t="n">
        <v>20</v>
      </c>
      <c r="E14" s="20" t="n">
        <v>18</v>
      </c>
      <c r="F14" s="21">
        <f>IF(OR(D14="",E14=""),"",IFERROR(E14/D14,""))</f>
        <v/>
      </c>
      <c r="G14" s="22" t="n"/>
      <c r="H14" s="13">
        <f>IF(OR(A14="",B14="",C14="",E14=""),"",IFERROR(E14*IF(G14="",VLOOKUP(B14,Assumptions!$A$6:$F$10,3,FALSE),G14),""))</f>
        <v/>
      </c>
      <c r="I14" s="13">
        <f>IF(OR(A14="",B14="",C14="",E14=""),"",IFERROR(E14*VLOOKUP(B14,Assumptions!$A$6:$F$10,4,FALSE),""))</f>
        <v/>
      </c>
      <c r="J14" s="13">
        <f>IF(OR(A14="",B14="",C14="",E14=""),"",IFERROR(E14*VLOOKUP(B14,Assumptions!$A$6:$F$10,5,FALSE),""))</f>
        <v/>
      </c>
      <c r="K14" s="13">
        <f>IF(OR(A14="",B14="",C14="",E14=""),"",IFERROR(E14*VLOOKUP(B14,Assumptions!$A$6:$F$10,6,FALSE),""))</f>
        <v/>
      </c>
      <c r="L14" s="13">
        <f>IF(COUNT(H14:K14)=0,"",SUM(H14:K14))</f>
        <v/>
      </c>
      <c r="M14" s="18" t="inlineStr">
        <is>
          <t>Avery Stone (Fictional)</t>
        </is>
      </c>
      <c r="N14" s="23" t="inlineStr">
        <is>
          <t>Finalized</t>
        </is>
      </c>
      <c r="O14" s="19" t="n">
        <v>46431</v>
      </c>
      <c r="P14" s="18" t="inlineStr">
        <is>
          <t>Turnover is expected during the month.</t>
        </is>
      </c>
      <c r="Q14" s="24">
        <f>IF(COUNTA(A14:E14,G14,M14:P14)=0,"",IF(OR(A14="",B14="",C14="",D14="",E14="",M14="",N14="",O14=""),"Complete required inputs",IF(E14&gt;D14,"Check occupied units",IF(F14&gt;Assumptions!$I$8,"Review occupancy assumption",IF(AND(N14="Ready for Review",O14&lt;&gt;"",O14&lt;TODAY()),"Review date passed","")))))</f>
        <v/>
      </c>
    </row>
    <row r="15" ht="30" customHeight="1">
      <c r="A15" s="18" t="inlineStr">
        <is>
          <t>Prairie Finch Storage (Fictional)</t>
        </is>
      </c>
      <c r="B15" s="18" t="inlineStr">
        <is>
          <t>10x20 Drive-Up</t>
        </is>
      </c>
      <c r="C15" s="19" t="n">
        <v>46447</v>
      </c>
      <c r="D15" s="20" t="n">
        <v>12</v>
      </c>
      <c r="E15" s="20" t="n">
        <v>0</v>
      </c>
      <c r="F15" s="25">
        <f>IF(OR(D15="",E15=""),"",IFERROR(E15/D15,""))</f>
        <v/>
      </c>
      <c r="G15" s="22" t="n"/>
      <c r="H15" s="15">
        <f>IF(OR(A15="",B15="",C15="",E15=""),"",IFERROR(E15*IF(G15="",VLOOKUP(B15,Assumptions!$A$6:$F$10,3,FALSE),G15),""))</f>
        <v/>
      </c>
      <c r="I15" s="15">
        <f>IF(OR(A15="",B15="",C15="",E15=""),"",IFERROR(E15*VLOOKUP(B15,Assumptions!$A$6:$F$10,4,FALSE),""))</f>
        <v/>
      </c>
      <c r="J15" s="15">
        <f>IF(OR(A15="",B15="",C15="",E15=""),"",IFERROR(E15*VLOOKUP(B15,Assumptions!$A$6:$F$10,5,FALSE),""))</f>
        <v/>
      </c>
      <c r="K15" s="15">
        <f>IF(OR(A15="",B15="",C15="",E15=""),"",IFERROR(E15*VLOOKUP(B15,Assumptions!$A$6:$F$10,6,FALSE),""))</f>
        <v/>
      </c>
      <c r="L15" s="15">
        <f>IF(COUNT(H15:K15)=0,"",SUM(H15:K15))</f>
        <v/>
      </c>
      <c r="M15" s="18" t="inlineStr">
        <is>
          <t>Jordan Reed (Fictional)</t>
        </is>
      </c>
      <c r="N15" s="23" t="inlineStr">
        <is>
          <t>Draft</t>
        </is>
      </c>
      <c r="O15" s="19" t="n">
        <v>46427</v>
      </c>
      <c r="P15" s="18" t="inlineStr">
        <is>
          <t>Zero occupied units assumed during a planned unit reset.</t>
        </is>
      </c>
      <c r="Q15" s="26">
        <f>IF(COUNTA(A15:E15,G15,M15:P15)=0,"",IF(OR(A15="",B15="",C15="",D15="",E15="",M15="",N15="",O15=""),"Complete required inputs",IF(E15&gt;D15,"Check occupied units",IF(F15&gt;Assumptions!$I$8,"Review occupancy assumption",IF(AND(N15="Ready for Review",O15&lt;&gt;"",O15&lt;TODAY()),"Review date passed","")))))</f>
        <v/>
      </c>
    </row>
    <row r="16" ht="20" customHeight="1">
      <c r="A16" s="18" t="n"/>
      <c r="B16" s="18" t="n"/>
      <c r="C16" s="19" t="n"/>
      <c r="D16" s="20" t="n"/>
      <c r="E16" s="20" t="n"/>
      <c r="F16" s="21">
        <f>IF(OR(D16="",E16=""),"",IFERROR(E16/D16,""))</f>
        <v/>
      </c>
      <c r="G16" s="22" t="n"/>
      <c r="H16" s="13">
        <f>IF(OR(A16="",B16="",C16="",E16=""),"",IFERROR(E16*IF(G16="",VLOOKUP(B16,Assumptions!$A$6:$F$10,3,FALSE),G16),""))</f>
        <v/>
      </c>
      <c r="I16" s="13">
        <f>IF(OR(A16="",B16="",C16="",E16=""),"",IFERROR(E16*VLOOKUP(B16,Assumptions!$A$6:$F$10,4,FALSE),""))</f>
        <v/>
      </c>
      <c r="J16" s="13">
        <f>IF(OR(A16="",B16="",C16="",E16=""),"",IFERROR(E16*VLOOKUP(B16,Assumptions!$A$6:$F$10,5,FALSE),""))</f>
        <v/>
      </c>
      <c r="K16" s="13">
        <f>IF(OR(A16="",B16="",C16="",E16=""),"",IFERROR(E16*VLOOKUP(B16,Assumptions!$A$6:$F$10,6,FALSE),""))</f>
        <v/>
      </c>
      <c r="L16" s="13">
        <f>IF(COUNT(H16:K16)=0,"",SUM(H16:K16))</f>
        <v/>
      </c>
      <c r="M16" s="18" t="n"/>
      <c r="N16" s="23" t="n"/>
      <c r="O16" s="19" t="n"/>
      <c r="P16" s="18" t="n"/>
      <c r="Q16" s="24">
        <f>IF(COUNTA(A16:E16,G16,M16:P16)=0,"",IF(OR(A16="",B16="",C16="",D16="",E16="",M16="",N16="",O16=""),"Complete required inputs",IF(E16&gt;D16,"Check occupied units",IF(F16&gt;Assumptions!$I$8,"Review occupancy assumption",IF(AND(N16="Ready for Review",O16&lt;&gt;"",O16&lt;TODAY()),"Review date passed","")))))</f>
        <v/>
      </c>
    </row>
    <row r="17" ht="20" customHeight="1">
      <c r="A17" s="18" t="n"/>
      <c r="B17" s="18" t="n"/>
      <c r="C17" s="19" t="n"/>
      <c r="D17" s="20" t="n"/>
      <c r="E17" s="20" t="n"/>
      <c r="F17" s="25">
        <f>IF(OR(D17="",E17=""),"",IFERROR(E17/D17,""))</f>
        <v/>
      </c>
      <c r="G17" s="22" t="n"/>
      <c r="H17" s="15">
        <f>IF(OR(A17="",B17="",C17="",E17=""),"",IFERROR(E17*IF(G17="",VLOOKUP(B17,Assumptions!$A$6:$F$10,3,FALSE),G17),""))</f>
        <v/>
      </c>
      <c r="I17" s="15">
        <f>IF(OR(A17="",B17="",C17="",E17=""),"",IFERROR(E17*VLOOKUP(B17,Assumptions!$A$6:$F$10,4,FALSE),""))</f>
        <v/>
      </c>
      <c r="J17" s="15">
        <f>IF(OR(A17="",B17="",C17="",E17=""),"",IFERROR(E17*VLOOKUP(B17,Assumptions!$A$6:$F$10,5,FALSE),""))</f>
        <v/>
      </c>
      <c r="K17" s="15">
        <f>IF(OR(A17="",B17="",C17="",E17=""),"",IFERROR(E17*VLOOKUP(B17,Assumptions!$A$6:$F$10,6,FALSE),""))</f>
        <v/>
      </c>
      <c r="L17" s="15">
        <f>IF(COUNT(H17:K17)=0,"",SUM(H17:K17))</f>
        <v/>
      </c>
      <c r="M17" s="18" t="n"/>
      <c r="N17" s="23" t="n"/>
      <c r="O17" s="19" t="n"/>
      <c r="P17" s="18" t="n"/>
      <c r="Q17" s="26">
        <f>IF(COUNTA(A17:E17,G17,M17:P17)=0,"",IF(OR(A17="",B17="",C17="",D17="",E17="",M17="",N17="",O17=""),"Complete required inputs",IF(E17&gt;D17,"Check occupied units",IF(F17&gt;Assumptions!$I$8,"Review occupancy assumption",IF(AND(N17="Ready for Review",O17&lt;&gt;"",O17&lt;TODAY()),"Review date passed","")))))</f>
        <v/>
      </c>
    </row>
    <row r="18" ht="20" customHeight="1">
      <c r="A18" s="18" t="n"/>
      <c r="B18" s="18" t="n"/>
      <c r="C18" s="19" t="n"/>
      <c r="D18" s="20" t="n"/>
      <c r="E18" s="20" t="n"/>
      <c r="F18" s="21">
        <f>IF(OR(D18="",E18=""),"",IFERROR(E18/D18,""))</f>
        <v/>
      </c>
      <c r="G18" s="22" t="n"/>
      <c r="H18" s="13">
        <f>IF(OR(A18="",B18="",C18="",E18=""),"",IFERROR(E18*IF(G18="",VLOOKUP(B18,Assumptions!$A$6:$F$10,3,FALSE),G18),""))</f>
        <v/>
      </c>
      <c r="I18" s="13">
        <f>IF(OR(A18="",B18="",C18="",E18=""),"",IFERROR(E18*VLOOKUP(B18,Assumptions!$A$6:$F$10,4,FALSE),""))</f>
        <v/>
      </c>
      <c r="J18" s="13">
        <f>IF(OR(A18="",B18="",C18="",E18=""),"",IFERROR(E18*VLOOKUP(B18,Assumptions!$A$6:$F$10,5,FALSE),""))</f>
        <v/>
      </c>
      <c r="K18" s="13">
        <f>IF(OR(A18="",B18="",C18="",E18=""),"",IFERROR(E18*VLOOKUP(B18,Assumptions!$A$6:$F$10,6,FALSE),""))</f>
        <v/>
      </c>
      <c r="L18" s="13">
        <f>IF(COUNT(H18:K18)=0,"",SUM(H18:K18))</f>
        <v/>
      </c>
      <c r="M18" s="18" t="n"/>
      <c r="N18" s="23" t="n"/>
      <c r="O18" s="19" t="n"/>
      <c r="P18" s="18" t="n"/>
      <c r="Q18" s="24">
        <f>IF(COUNTA(A18:E18,G18,M18:P18)=0,"",IF(OR(A18="",B18="",C18="",D18="",E18="",M18="",N18="",O18=""),"Complete required inputs",IF(E18&gt;D18,"Check occupied units",IF(F18&gt;Assumptions!$I$8,"Review occupancy assumption",IF(AND(N18="Ready for Review",O18&lt;&gt;"",O18&lt;TODAY()),"Review date passed","")))))</f>
        <v/>
      </c>
    </row>
    <row r="19" ht="20" customHeight="1">
      <c r="A19" s="18" t="n"/>
      <c r="B19" s="18" t="n"/>
      <c r="C19" s="19" t="n"/>
      <c r="D19" s="20" t="n"/>
      <c r="E19" s="20" t="n"/>
      <c r="F19" s="25">
        <f>IF(OR(D19="",E19=""),"",IFERROR(E19/D19,""))</f>
        <v/>
      </c>
      <c r="G19" s="22" t="n"/>
      <c r="H19" s="15">
        <f>IF(OR(A19="",B19="",C19="",E19=""),"",IFERROR(E19*IF(G19="",VLOOKUP(B19,Assumptions!$A$6:$F$10,3,FALSE),G19),""))</f>
        <v/>
      </c>
      <c r="I19" s="15">
        <f>IF(OR(A19="",B19="",C19="",E19=""),"",IFERROR(E19*VLOOKUP(B19,Assumptions!$A$6:$F$10,4,FALSE),""))</f>
        <v/>
      </c>
      <c r="J19" s="15">
        <f>IF(OR(A19="",B19="",C19="",E19=""),"",IFERROR(E19*VLOOKUP(B19,Assumptions!$A$6:$F$10,5,FALSE),""))</f>
        <v/>
      </c>
      <c r="K19" s="15">
        <f>IF(OR(A19="",B19="",C19="",E19=""),"",IFERROR(E19*VLOOKUP(B19,Assumptions!$A$6:$F$10,6,FALSE),""))</f>
        <v/>
      </c>
      <c r="L19" s="15">
        <f>IF(COUNT(H19:K19)=0,"",SUM(H19:K19))</f>
        <v/>
      </c>
      <c r="M19" s="18" t="n"/>
      <c r="N19" s="23" t="n"/>
      <c r="O19" s="19" t="n"/>
      <c r="P19" s="18" t="n"/>
      <c r="Q19" s="26">
        <f>IF(COUNTA(A19:E19,G19,M19:P19)=0,"",IF(OR(A19="",B19="",C19="",D19="",E19="",M19="",N19="",O19=""),"Complete required inputs",IF(E19&gt;D19,"Check occupied units",IF(F19&gt;Assumptions!$I$8,"Review occupancy assumption",IF(AND(N19="Ready for Review",O19&lt;&gt;"",O19&lt;TODAY()),"Review date passed","")))))</f>
        <v/>
      </c>
    </row>
    <row r="20" ht="20" customHeight="1">
      <c r="A20" s="18" t="n"/>
      <c r="B20" s="18" t="n"/>
      <c r="C20" s="19" t="n"/>
      <c r="D20" s="20" t="n"/>
      <c r="E20" s="20" t="n"/>
      <c r="F20" s="21">
        <f>IF(OR(D20="",E20=""),"",IFERROR(E20/D20,""))</f>
        <v/>
      </c>
      <c r="G20" s="22" t="n"/>
      <c r="H20" s="13">
        <f>IF(OR(A20="",B20="",C20="",E20=""),"",IFERROR(E20*IF(G20="",VLOOKUP(B20,Assumptions!$A$6:$F$10,3,FALSE),G20),""))</f>
        <v/>
      </c>
      <c r="I20" s="13">
        <f>IF(OR(A20="",B20="",C20="",E20=""),"",IFERROR(E20*VLOOKUP(B20,Assumptions!$A$6:$F$10,4,FALSE),""))</f>
        <v/>
      </c>
      <c r="J20" s="13">
        <f>IF(OR(A20="",B20="",C20="",E20=""),"",IFERROR(E20*VLOOKUP(B20,Assumptions!$A$6:$F$10,5,FALSE),""))</f>
        <v/>
      </c>
      <c r="K20" s="13">
        <f>IF(OR(A20="",B20="",C20="",E20=""),"",IFERROR(E20*VLOOKUP(B20,Assumptions!$A$6:$F$10,6,FALSE),""))</f>
        <v/>
      </c>
      <c r="L20" s="13">
        <f>IF(COUNT(H20:K20)=0,"",SUM(H20:K20))</f>
        <v/>
      </c>
      <c r="M20" s="18" t="n"/>
      <c r="N20" s="23" t="n"/>
      <c r="O20" s="19" t="n"/>
      <c r="P20" s="18" t="n"/>
      <c r="Q20" s="24">
        <f>IF(COUNTA(A20:E20,G20,M20:P20)=0,"",IF(OR(A20="",B20="",C20="",D20="",E20="",M20="",N20="",O20=""),"Complete required inputs",IF(E20&gt;D20,"Check occupied units",IF(F20&gt;Assumptions!$I$8,"Review occupancy assumption",IF(AND(N20="Ready for Review",O20&lt;&gt;"",O20&lt;TODAY()),"Review date passed","")))))</f>
        <v/>
      </c>
    </row>
    <row r="21" ht="20" customHeight="1">
      <c r="A21" s="18" t="n"/>
      <c r="B21" s="18" t="n"/>
      <c r="C21" s="19" t="n"/>
      <c r="D21" s="20" t="n"/>
      <c r="E21" s="20" t="n"/>
      <c r="F21" s="25">
        <f>IF(OR(D21="",E21=""),"",IFERROR(E21/D21,""))</f>
        <v/>
      </c>
      <c r="G21" s="22" t="n"/>
      <c r="H21" s="15">
        <f>IF(OR(A21="",B21="",C21="",E21=""),"",IFERROR(E21*IF(G21="",VLOOKUP(B21,Assumptions!$A$6:$F$10,3,FALSE),G21),""))</f>
        <v/>
      </c>
      <c r="I21" s="15">
        <f>IF(OR(A21="",B21="",C21="",E21=""),"",IFERROR(E21*VLOOKUP(B21,Assumptions!$A$6:$F$10,4,FALSE),""))</f>
        <v/>
      </c>
      <c r="J21" s="15">
        <f>IF(OR(A21="",B21="",C21="",E21=""),"",IFERROR(E21*VLOOKUP(B21,Assumptions!$A$6:$F$10,5,FALSE),""))</f>
        <v/>
      </c>
      <c r="K21" s="15">
        <f>IF(OR(A21="",B21="",C21="",E21=""),"",IFERROR(E21*VLOOKUP(B21,Assumptions!$A$6:$F$10,6,FALSE),""))</f>
        <v/>
      </c>
      <c r="L21" s="15">
        <f>IF(COUNT(H21:K21)=0,"",SUM(H21:K21))</f>
        <v/>
      </c>
      <c r="M21" s="18" t="n"/>
      <c r="N21" s="23" t="n"/>
      <c r="O21" s="19" t="n"/>
      <c r="P21" s="18" t="n"/>
      <c r="Q21" s="26">
        <f>IF(COUNTA(A21:E21,G21,M21:P21)=0,"",IF(OR(A21="",B21="",C21="",D21="",E21="",M21="",N21="",O21=""),"Complete required inputs",IF(E21&gt;D21,"Check occupied units",IF(F21&gt;Assumptions!$I$8,"Review occupancy assumption",IF(AND(N21="Ready for Review",O21&lt;&gt;"",O21&lt;TODAY()),"Review date passed","")))))</f>
        <v/>
      </c>
    </row>
    <row r="22" ht="20" customHeight="1">
      <c r="A22" s="18" t="n"/>
      <c r="B22" s="18" t="n"/>
      <c r="C22" s="19" t="n"/>
      <c r="D22" s="20" t="n"/>
      <c r="E22" s="20" t="n"/>
      <c r="F22" s="21">
        <f>IF(OR(D22="",E22=""),"",IFERROR(E22/D22,""))</f>
        <v/>
      </c>
      <c r="G22" s="22" t="n"/>
      <c r="H22" s="13">
        <f>IF(OR(A22="",B22="",C22="",E22=""),"",IFERROR(E22*IF(G22="",VLOOKUP(B22,Assumptions!$A$6:$F$10,3,FALSE),G22),""))</f>
        <v/>
      </c>
      <c r="I22" s="13">
        <f>IF(OR(A22="",B22="",C22="",E22=""),"",IFERROR(E22*VLOOKUP(B22,Assumptions!$A$6:$F$10,4,FALSE),""))</f>
        <v/>
      </c>
      <c r="J22" s="13">
        <f>IF(OR(A22="",B22="",C22="",E22=""),"",IFERROR(E22*VLOOKUP(B22,Assumptions!$A$6:$F$10,5,FALSE),""))</f>
        <v/>
      </c>
      <c r="K22" s="13">
        <f>IF(OR(A22="",B22="",C22="",E22=""),"",IFERROR(E22*VLOOKUP(B22,Assumptions!$A$6:$F$10,6,FALSE),""))</f>
        <v/>
      </c>
      <c r="L22" s="13">
        <f>IF(COUNT(H22:K22)=0,"",SUM(H22:K22))</f>
        <v/>
      </c>
      <c r="M22" s="18" t="n"/>
      <c r="N22" s="23" t="n"/>
      <c r="O22" s="19" t="n"/>
      <c r="P22" s="18" t="n"/>
      <c r="Q22" s="24">
        <f>IF(COUNTA(A22:E22,G22,M22:P22)=0,"",IF(OR(A22="",B22="",C22="",D22="",E22="",M22="",N22="",O22=""),"Complete required inputs",IF(E22&gt;D22,"Check occupied units",IF(F22&gt;Assumptions!$I$8,"Review occupancy assumption",IF(AND(N22="Ready for Review",O22&lt;&gt;"",O22&lt;TODAY()),"Review date passed","")))))</f>
        <v/>
      </c>
    </row>
    <row r="23" ht="20" customHeight="1">
      <c r="A23" s="18" t="n"/>
      <c r="B23" s="18" t="n"/>
      <c r="C23" s="19" t="n"/>
      <c r="D23" s="20" t="n"/>
      <c r="E23" s="20" t="n"/>
      <c r="F23" s="25">
        <f>IF(OR(D23="",E23=""),"",IFERROR(E23/D23,""))</f>
        <v/>
      </c>
      <c r="G23" s="22" t="n"/>
      <c r="H23" s="15">
        <f>IF(OR(A23="",B23="",C23="",E23=""),"",IFERROR(E23*IF(G23="",VLOOKUP(B23,Assumptions!$A$6:$F$10,3,FALSE),G23),""))</f>
        <v/>
      </c>
      <c r="I23" s="15">
        <f>IF(OR(A23="",B23="",C23="",E23=""),"",IFERROR(E23*VLOOKUP(B23,Assumptions!$A$6:$F$10,4,FALSE),""))</f>
        <v/>
      </c>
      <c r="J23" s="15">
        <f>IF(OR(A23="",B23="",C23="",E23=""),"",IFERROR(E23*VLOOKUP(B23,Assumptions!$A$6:$F$10,5,FALSE),""))</f>
        <v/>
      </c>
      <c r="K23" s="15">
        <f>IF(OR(A23="",B23="",C23="",E23=""),"",IFERROR(E23*VLOOKUP(B23,Assumptions!$A$6:$F$10,6,FALSE),""))</f>
        <v/>
      </c>
      <c r="L23" s="15">
        <f>IF(COUNT(H23:K23)=0,"",SUM(H23:K23))</f>
        <v/>
      </c>
      <c r="M23" s="18" t="n"/>
      <c r="N23" s="23" t="n"/>
      <c r="O23" s="19" t="n"/>
      <c r="P23" s="18" t="n"/>
      <c r="Q23" s="26">
        <f>IF(COUNTA(A23:E23,G23,M23:P23)=0,"",IF(OR(A23="",B23="",C23="",D23="",E23="",M23="",N23="",O23=""),"Complete required inputs",IF(E23&gt;D23,"Check occupied units",IF(F23&gt;Assumptions!$I$8,"Review occupancy assumption",IF(AND(N23="Ready for Review",O23&lt;&gt;"",O23&lt;TODAY()),"Review date passed","")))))</f>
        <v/>
      </c>
    </row>
    <row r="24" ht="20" customHeight="1">
      <c r="A24" s="18" t="n"/>
      <c r="B24" s="18" t="n"/>
      <c r="C24" s="19" t="n"/>
      <c r="D24" s="20" t="n"/>
      <c r="E24" s="20" t="n"/>
      <c r="F24" s="21">
        <f>IF(OR(D24="",E24=""),"",IFERROR(E24/D24,""))</f>
        <v/>
      </c>
      <c r="G24" s="22" t="n"/>
      <c r="H24" s="13">
        <f>IF(OR(A24="",B24="",C24="",E24=""),"",IFERROR(E24*IF(G24="",VLOOKUP(B24,Assumptions!$A$6:$F$10,3,FALSE),G24),""))</f>
        <v/>
      </c>
      <c r="I24" s="13">
        <f>IF(OR(A24="",B24="",C24="",E24=""),"",IFERROR(E24*VLOOKUP(B24,Assumptions!$A$6:$F$10,4,FALSE),""))</f>
        <v/>
      </c>
      <c r="J24" s="13">
        <f>IF(OR(A24="",B24="",C24="",E24=""),"",IFERROR(E24*VLOOKUP(B24,Assumptions!$A$6:$F$10,5,FALSE),""))</f>
        <v/>
      </c>
      <c r="K24" s="13">
        <f>IF(OR(A24="",B24="",C24="",E24=""),"",IFERROR(E24*VLOOKUP(B24,Assumptions!$A$6:$F$10,6,FALSE),""))</f>
        <v/>
      </c>
      <c r="L24" s="13">
        <f>IF(COUNT(H24:K24)=0,"",SUM(H24:K24))</f>
        <v/>
      </c>
      <c r="M24" s="18" t="n"/>
      <c r="N24" s="23" t="n"/>
      <c r="O24" s="19" t="n"/>
      <c r="P24" s="18" t="n"/>
      <c r="Q24" s="24">
        <f>IF(COUNTA(A24:E24,G24,M24:P24)=0,"",IF(OR(A24="",B24="",C24="",D24="",E24="",M24="",N24="",O24=""),"Complete required inputs",IF(E24&gt;D24,"Check occupied units",IF(F24&gt;Assumptions!$I$8,"Review occupancy assumption",IF(AND(N24="Ready for Review",O24&lt;&gt;"",O24&lt;TODAY()),"Review date passed","")))))</f>
        <v/>
      </c>
    </row>
    <row r="25" ht="20" customHeight="1">
      <c r="A25" s="18" t="n"/>
      <c r="B25" s="18" t="n"/>
      <c r="C25" s="19" t="n"/>
      <c r="D25" s="20" t="n"/>
      <c r="E25" s="20" t="n"/>
      <c r="F25" s="25">
        <f>IF(OR(D25="",E25=""),"",IFERROR(E25/D25,""))</f>
        <v/>
      </c>
      <c r="G25" s="22" t="n"/>
      <c r="H25" s="15">
        <f>IF(OR(A25="",B25="",C25="",E25=""),"",IFERROR(E25*IF(G25="",VLOOKUP(B25,Assumptions!$A$6:$F$10,3,FALSE),G25),""))</f>
        <v/>
      </c>
      <c r="I25" s="15">
        <f>IF(OR(A25="",B25="",C25="",E25=""),"",IFERROR(E25*VLOOKUP(B25,Assumptions!$A$6:$F$10,4,FALSE),""))</f>
        <v/>
      </c>
      <c r="J25" s="15">
        <f>IF(OR(A25="",B25="",C25="",E25=""),"",IFERROR(E25*VLOOKUP(B25,Assumptions!$A$6:$F$10,5,FALSE),""))</f>
        <v/>
      </c>
      <c r="K25" s="15">
        <f>IF(OR(A25="",B25="",C25="",E25=""),"",IFERROR(E25*VLOOKUP(B25,Assumptions!$A$6:$F$10,6,FALSE),""))</f>
        <v/>
      </c>
      <c r="L25" s="15">
        <f>IF(COUNT(H25:K25)=0,"",SUM(H25:K25))</f>
        <v/>
      </c>
      <c r="M25" s="18" t="n"/>
      <c r="N25" s="23" t="n"/>
      <c r="O25" s="19" t="n"/>
      <c r="P25" s="18" t="n"/>
      <c r="Q25" s="26">
        <f>IF(COUNTA(A25:E25,G25,M25:P25)=0,"",IF(OR(A25="",B25="",C25="",D25="",E25="",M25="",N25="",O25=""),"Complete required inputs",IF(E25&gt;D25,"Check occupied units",IF(F25&gt;Assumptions!$I$8,"Review occupancy assumption",IF(AND(N25="Ready for Review",O25&lt;&gt;"",O25&lt;TODAY()),"Review date passed","")))))</f>
        <v/>
      </c>
    </row>
    <row r="26" ht="20" customHeight="1">
      <c r="A26" s="18" t="n"/>
      <c r="B26" s="18" t="n"/>
      <c r="C26" s="19" t="n"/>
      <c r="D26" s="20" t="n"/>
      <c r="E26" s="20" t="n"/>
      <c r="F26" s="21">
        <f>IF(OR(D26="",E26=""),"",IFERROR(E26/D26,""))</f>
        <v/>
      </c>
      <c r="G26" s="22" t="n"/>
      <c r="H26" s="13">
        <f>IF(OR(A26="",B26="",C26="",E26=""),"",IFERROR(E26*IF(G26="",VLOOKUP(B26,Assumptions!$A$6:$F$10,3,FALSE),G26),""))</f>
        <v/>
      </c>
      <c r="I26" s="13">
        <f>IF(OR(A26="",B26="",C26="",E26=""),"",IFERROR(E26*VLOOKUP(B26,Assumptions!$A$6:$F$10,4,FALSE),""))</f>
        <v/>
      </c>
      <c r="J26" s="13">
        <f>IF(OR(A26="",B26="",C26="",E26=""),"",IFERROR(E26*VLOOKUP(B26,Assumptions!$A$6:$F$10,5,FALSE),""))</f>
        <v/>
      </c>
      <c r="K26" s="13">
        <f>IF(OR(A26="",B26="",C26="",E26=""),"",IFERROR(E26*VLOOKUP(B26,Assumptions!$A$6:$F$10,6,FALSE),""))</f>
        <v/>
      </c>
      <c r="L26" s="13">
        <f>IF(COUNT(H26:K26)=0,"",SUM(H26:K26))</f>
        <v/>
      </c>
      <c r="M26" s="18" t="n"/>
      <c r="N26" s="23" t="n"/>
      <c r="O26" s="19" t="n"/>
      <c r="P26" s="18" t="n"/>
      <c r="Q26" s="24">
        <f>IF(COUNTA(A26:E26,G26,M26:P26)=0,"",IF(OR(A26="",B26="",C26="",D26="",E26="",M26="",N26="",O26=""),"Complete required inputs",IF(E26&gt;D26,"Check occupied units",IF(F26&gt;Assumptions!$I$8,"Review occupancy assumption",IF(AND(N26="Ready for Review",O26&lt;&gt;"",O26&lt;TODAY()),"Review date passed","")))))</f>
        <v/>
      </c>
    </row>
    <row r="27" ht="20" customHeight="1">
      <c r="A27" s="18" t="n"/>
      <c r="B27" s="18" t="n"/>
      <c r="C27" s="19" t="n"/>
      <c r="D27" s="20" t="n"/>
      <c r="E27" s="20" t="n"/>
      <c r="F27" s="25">
        <f>IF(OR(D27="",E27=""),"",IFERROR(E27/D27,""))</f>
        <v/>
      </c>
      <c r="G27" s="22" t="n"/>
      <c r="H27" s="15">
        <f>IF(OR(A27="",B27="",C27="",E27=""),"",IFERROR(E27*IF(G27="",VLOOKUP(B27,Assumptions!$A$6:$F$10,3,FALSE),G27),""))</f>
        <v/>
      </c>
      <c r="I27" s="15">
        <f>IF(OR(A27="",B27="",C27="",E27=""),"",IFERROR(E27*VLOOKUP(B27,Assumptions!$A$6:$F$10,4,FALSE),""))</f>
        <v/>
      </c>
      <c r="J27" s="15">
        <f>IF(OR(A27="",B27="",C27="",E27=""),"",IFERROR(E27*VLOOKUP(B27,Assumptions!$A$6:$F$10,5,FALSE),""))</f>
        <v/>
      </c>
      <c r="K27" s="15">
        <f>IF(OR(A27="",B27="",C27="",E27=""),"",IFERROR(E27*VLOOKUP(B27,Assumptions!$A$6:$F$10,6,FALSE),""))</f>
        <v/>
      </c>
      <c r="L27" s="15">
        <f>IF(COUNT(H27:K27)=0,"",SUM(H27:K27))</f>
        <v/>
      </c>
      <c r="M27" s="18" t="n"/>
      <c r="N27" s="23" t="n"/>
      <c r="O27" s="19" t="n"/>
      <c r="P27" s="18" t="n"/>
      <c r="Q27" s="26">
        <f>IF(COUNTA(A27:E27,G27,M27:P27)=0,"",IF(OR(A27="",B27="",C27="",D27="",E27="",M27="",N27="",O27=""),"Complete required inputs",IF(E27&gt;D27,"Check occupied units",IF(F27&gt;Assumptions!$I$8,"Review occupancy assumption",IF(AND(N27="Ready for Review",O27&lt;&gt;"",O27&lt;TODAY()),"Review date passed","")))))</f>
        <v/>
      </c>
    </row>
    <row r="28" ht="20" customHeight="1">
      <c r="A28" s="18" t="n"/>
      <c r="B28" s="18" t="n"/>
      <c r="C28" s="19" t="n"/>
      <c r="D28" s="20" t="n"/>
      <c r="E28" s="20" t="n"/>
      <c r="F28" s="21">
        <f>IF(OR(D28="",E28=""),"",IFERROR(E28/D28,""))</f>
        <v/>
      </c>
      <c r="G28" s="22" t="n"/>
      <c r="H28" s="13">
        <f>IF(OR(A28="",B28="",C28="",E28=""),"",IFERROR(E28*IF(G28="",VLOOKUP(B28,Assumptions!$A$6:$F$10,3,FALSE),G28),""))</f>
        <v/>
      </c>
      <c r="I28" s="13">
        <f>IF(OR(A28="",B28="",C28="",E28=""),"",IFERROR(E28*VLOOKUP(B28,Assumptions!$A$6:$F$10,4,FALSE),""))</f>
        <v/>
      </c>
      <c r="J28" s="13">
        <f>IF(OR(A28="",B28="",C28="",E28=""),"",IFERROR(E28*VLOOKUP(B28,Assumptions!$A$6:$F$10,5,FALSE),""))</f>
        <v/>
      </c>
      <c r="K28" s="13">
        <f>IF(OR(A28="",B28="",C28="",E28=""),"",IFERROR(E28*VLOOKUP(B28,Assumptions!$A$6:$F$10,6,FALSE),""))</f>
        <v/>
      </c>
      <c r="L28" s="13">
        <f>IF(COUNT(H28:K28)=0,"",SUM(H28:K28))</f>
        <v/>
      </c>
      <c r="M28" s="18" t="n"/>
      <c r="N28" s="23" t="n"/>
      <c r="O28" s="19" t="n"/>
      <c r="P28" s="18" t="n"/>
      <c r="Q28" s="24">
        <f>IF(COUNTA(A28:E28,G28,M28:P28)=0,"",IF(OR(A28="",B28="",C28="",D28="",E28="",M28="",N28="",O28=""),"Complete required inputs",IF(E28&gt;D28,"Check occupied units",IF(F28&gt;Assumptions!$I$8,"Review occupancy assumption",IF(AND(N28="Ready for Review",O28&lt;&gt;"",O28&lt;TODAY()),"Review date passed","")))))</f>
        <v/>
      </c>
    </row>
    <row r="29" ht="20" customHeight="1">
      <c r="A29" s="18" t="n"/>
      <c r="B29" s="18" t="n"/>
      <c r="C29" s="19" t="n"/>
      <c r="D29" s="20" t="n"/>
      <c r="E29" s="20" t="n"/>
      <c r="F29" s="25">
        <f>IF(OR(D29="",E29=""),"",IFERROR(E29/D29,""))</f>
        <v/>
      </c>
      <c r="G29" s="22" t="n"/>
      <c r="H29" s="15">
        <f>IF(OR(A29="",B29="",C29="",E29=""),"",IFERROR(E29*IF(G29="",VLOOKUP(B29,Assumptions!$A$6:$F$10,3,FALSE),G29),""))</f>
        <v/>
      </c>
      <c r="I29" s="15">
        <f>IF(OR(A29="",B29="",C29="",E29=""),"",IFERROR(E29*VLOOKUP(B29,Assumptions!$A$6:$F$10,4,FALSE),""))</f>
        <v/>
      </c>
      <c r="J29" s="15">
        <f>IF(OR(A29="",B29="",C29="",E29=""),"",IFERROR(E29*VLOOKUP(B29,Assumptions!$A$6:$F$10,5,FALSE),""))</f>
        <v/>
      </c>
      <c r="K29" s="15">
        <f>IF(OR(A29="",B29="",C29="",E29=""),"",IFERROR(E29*VLOOKUP(B29,Assumptions!$A$6:$F$10,6,FALSE),""))</f>
        <v/>
      </c>
      <c r="L29" s="15">
        <f>IF(COUNT(H29:K29)=0,"",SUM(H29:K29))</f>
        <v/>
      </c>
      <c r="M29" s="18" t="n"/>
      <c r="N29" s="23" t="n"/>
      <c r="O29" s="19" t="n"/>
      <c r="P29" s="18" t="n"/>
      <c r="Q29" s="26">
        <f>IF(COUNTA(A29:E29,G29,M29:P29)=0,"",IF(OR(A29="",B29="",C29="",D29="",E29="",M29="",N29="",O29=""),"Complete required inputs",IF(E29&gt;D29,"Check occupied units",IF(F29&gt;Assumptions!$I$8,"Review occupancy assumption",IF(AND(N29="Ready for Review",O29&lt;&gt;"",O29&lt;TODAY()),"Review date passed","")))))</f>
        <v/>
      </c>
    </row>
    <row r="30" ht="20" customHeight="1">
      <c r="A30" s="18" t="n"/>
      <c r="B30" s="18" t="n"/>
      <c r="C30" s="19" t="n"/>
      <c r="D30" s="20" t="n"/>
      <c r="E30" s="20" t="n"/>
      <c r="F30" s="21">
        <f>IF(OR(D30="",E30=""),"",IFERROR(E30/D30,""))</f>
        <v/>
      </c>
      <c r="G30" s="22" t="n"/>
      <c r="H30" s="13">
        <f>IF(OR(A30="",B30="",C30="",E30=""),"",IFERROR(E30*IF(G30="",VLOOKUP(B30,Assumptions!$A$6:$F$10,3,FALSE),G30),""))</f>
        <v/>
      </c>
      <c r="I30" s="13">
        <f>IF(OR(A30="",B30="",C30="",E30=""),"",IFERROR(E30*VLOOKUP(B30,Assumptions!$A$6:$F$10,4,FALSE),""))</f>
        <v/>
      </c>
      <c r="J30" s="13">
        <f>IF(OR(A30="",B30="",C30="",E30=""),"",IFERROR(E30*VLOOKUP(B30,Assumptions!$A$6:$F$10,5,FALSE),""))</f>
        <v/>
      </c>
      <c r="K30" s="13">
        <f>IF(OR(A30="",B30="",C30="",E30=""),"",IFERROR(E30*VLOOKUP(B30,Assumptions!$A$6:$F$10,6,FALSE),""))</f>
        <v/>
      </c>
      <c r="L30" s="13">
        <f>IF(COUNT(H30:K30)=0,"",SUM(H30:K30))</f>
        <v/>
      </c>
      <c r="M30" s="18" t="n"/>
      <c r="N30" s="23" t="n"/>
      <c r="O30" s="19" t="n"/>
      <c r="P30" s="18" t="n"/>
      <c r="Q30" s="24">
        <f>IF(COUNTA(A30:E30,G30,M30:P30)=0,"",IF(OR(A30="",B30="",C30="",D30="",E30="",M30="",N30="",O30=""),"Complete required inputs",IF(E30&gt;D30,"Check occupied units",IF(F30&gt;Assumptions!$I$8,"Review occupancy assumption",IF(AND(N30="Ready for Review",O30&lt;&gt;"",O30&lt;TODAY()),"Review date passed","")))))</f>
        <v/>
      </c>
    </row>
    <row r="31" ht="20" customHeight="1">
      <c r="A31" s="18" t="n"/>
      <c r="B31" s="18" t="n"/>
      <c r="C31" s="19" t="n"/>
      <c r="D31" s="20" t="n"/>
      <c r="E31" s="20" t="n"/>
      <c r="F31" s="25">
        <f>IF(OR(D31="",E31=""),"",IFERROR(E31/D31,""))</f>
        <v/>
      </c>
      <c r="G31" s="22" t="n"/>
      <c r="H31" s="15">
        <f>IF(OR(A31="",B31="",C31="",E31=""),"",IFERROR(E31*IF(G31="",VLOOKUP(B31,Assumptions!$A$6:$F$10,3,FALSE),G31),""))</f>
        <v/>
      </c>
      <c r="I31" s="15">
        <f>IF(OR(A31="",B31="",C31="",E31=""),"",IFERROR(E31*VLOOKUP(B31,Assumptions!$A$6:$F$10,4,FALSE),""))</f>
        <v/>
      </c>
      <c r="J31" s="15">
        <f>IF(OR(A31="",B31="",C31="",E31=""),"",IFERROR(E31*VLOOKUP(B31,Assumptions!$A$6:$F$10,5,FALSE),""))</f>
        <v/>
      </c>
      <c r="K31" s="15">
        <f>IF(OR(A31="",B31="",C31="",E31=""),"",IFERROR(E31*VLOOKUP(B31,Assumptions!$A$6:$F$10,6,FALSE),""))</f>
        <v/>
      </c>
      <c r="L31" s="15">
        <f>IF(COUNT(H31:K31)=0,"",SUM(H31:K31))</f>
        <v/>
      </c>
      <c r="M31" s="18" t="n"/>
      <c r="N31" s="23" t="n"/>
      <c r="O31" s="19" t="n"/>
      <c r="P31" s="18" t="n"/>
      <c r="Q31" s="26">
        <f>IF(COUNTA(A31:E31,G31,M31:P31)=0,"",IF(OR(A31="",B31="",C31="",D31="",E31="",M31="",N31="",O31=""),"Complete required inputs",IF(E31&gt;D31,"Check occupied units",IF(F31&gt;Assumptions!$I$8,"Review occupancy assumption",IF(AND(N31="Ready for Review",O31&lt;&gt;"",O31&lt;TODAY()),"Review date passed","")))))</f>
        <v/>
      </c>
    </row>
    <row r="32" ht="20" customHeight="1">
      <c r="A32" s="18" t="n"/>
      <c r="B32" s="18" t="n"/>
      <c r="C32" s="19" t="n"/>
      <c r="D32" s="20" t="n"/>
      <c r="E32" s="20" t="n"/>
      <c r="F32" s="21">
        <f>IF(OR(D32="",E32=""),"",IFERROR(E32/D32,""))</f>
        <v/>
      </c>
      <c r="G32" s="22" t="n"/>
      <c r="H32" s="13">
        <f>IF(OR(A32="",B32="",C32="",E32=""),"",IFERROR(E32*IF(G32="",VLOOKUP(B32,Assumptions!$A$6:$F$10,3,FALSE),G32),""))</f>
        <v/>
      </c>
      <c r="I32" s="13">
        <f>IF(OR(A32="",B32="",C32="",E32=""),"",IFERROR(E32*VLOOKUP(B32,Assumptions!$A$6:$F$10,4,FALSE),""))</f>
        <v/>
      </c>
      <c r="J32" s="13">
        <f>IF(OR(A32="",B32="",C32="",E32=""),"",IFERROR(E32*VLOOKUP(B32,Assumptions!$A$6:$F$10,5,FALSE),""))</f>
        <v/>
      </c>
      <c r="K32" s="13">
        <f>IF(OR(A32="",B32="",C32="",E32=""),"",IFERROR(E32*VLOOKUP(B32,Assumptions!$A$6:$F$10,6,FALSE),""))</f>
        <v/>
      </c>
      <c r="L32" s="13">
        <f>IF(COUNT(H32:K32)=0,"",SUM(H32:K32))</f>
        <v/>
      </c>
      <c r="M32" s="18" t="n"/>
      <c r="N32" s="23" t="n"/>
      <c r="O32" s="19" t="n"/>
      <c r="P32" s="18" t="n"/>
      <c r="Q32" s="24">
        <f>IF(COUNTA(A32:E32,G32,M32:P32)=0,"",IF(OR(A32="",B32="",C32="",D32="",E32="",M32="",N32="",O32=""),"Complete required inputs",IF(E32&gt;D32,"Check occupied units",IF(F32&gt;Assumptions!$I$8,"Review occupancy assumption",IF(AND(N32="Ready for Review",O32&lt;&gt;"",O32&lt;TODAY()),"Review date passed","")))))</f>
        <v/>
      </c>
    </row>
    <row r="33" ht="20" customHeight="1">
      <c r="A33" s="18" t="n"/>
      <c r="B33" s="18" t="n"/>
      <c r="C33" s="19" t="n"/>
      <c r="D33" s="20" t="n"/>
      <c r="E33" s="20" t="n"/>
      <c r="F33" s="25">
        <f>IF(OR(D33="",E33=""),"",IFERROR(E33/D33,""))</f>
        <v/>
      </c>
      <c r="G33" s="22" t="n"/>
      <c r="H33" s="15">
        <f>IF(OR(A33="",B33="",C33="",E33=""),"",IFERROR(E33*IF(G33="",VLOOKUP(B33,Assumptions!$A$6:$F$10,3,FALSE),G33),""))</f>
        <v/>
      </c>
      <c r="I33" s="15">
        <f>IF(OR(A33="",B33="",C33="",E33=""),"",IFERROR(E33*VLOOKUP(B33,Assumptions!$A$6:$F$10,4,FALSE),""))</f>
        <v/>
      </c>
      <c r="J33" s="15">
        <f>IF(OR(A33="",B33="",C33="",E33=""),"",IFERROR(E33*VLOOKUP(B33,Assumptions!$A$6:$F$10,5,FALSE),""))</f>
        <v/>
      </c>
      <c r="K33" s="15">
        <f>IF(OR(A33="",B33="",C33="",E33=""),"",IFERROR(E33*VLOOKUP(B33,Assumptions!$A$6:$F$10,6,FALSE),""))</f>
        <v/>
      </c>
      <c r="L33" s="15">
        <f>IF(COUNT(H33:K33)=0,"",SUM(H33:K33))</f>
        <v/>
      </c>
      <c r="M33" s="18" t="n"/>
      <c r="N33" s="23" t="n"/>
      <c r="O33" s="19" t="n"/>
      <c r="P33" s="18" t="n"/>
      <c r="Q33" s="26">
        <f>IF(COUNTA(A33:E33,G33,M33:P33)=0,"",IF(OR(A33="",B33="",C33="",D33="",E33="",M33="",N33="",O33=""),"Complete required inputs",IF(E33&gt;D33,"Check occupied units",IF(F33&gt;Assumptions!$I$8,"Review occupancy assumption",IF(AND(N33="Ready for Review",O33&lt;&gt;"",O33&lt;TODAY()),"Review date passed","")))))</f>
        <v/>
      </c>
    </row>
    <row r="34" ht="20" customHeight="1">
      <c r="A34" s="18" t="n"/>
      <c r="B34" s="18" t="n"/>
      <c r="C34" s="19" t="n"/>
      <c r="D34" s="20" t="n"/>
      <c r="E34" s="20" t="n"/>
      <c r="F34" s="21">
        <f>IF(OR(D34="",E34=""),"",IFERROR(E34/D34,""))</f>
        <v/>
      </c>
      <c r="G34" s="22" t="n"/>
      <c r="H34" s="13">
        <f>IF(OR(A34="",B34="",C34="",E34=""),"",IFERROR(E34*IF(G34="",VLOOKUP(B34,Assumptions!$A$6:$F$10,3,FALSE),G34),""))</f>
        <v/>
      </c>
      <c r="I34" s="13">
        <f>IF(OR(A34="",B34="",C34="",E34=""),"",IFERROR(E34*VLOOKUP(B34,Assumptions!$A$6:$F$10,4,FALSE),""))</f>
        <v/>
      </c>
      <c r="J34" s="13">
        <f>IF(OR(A34="",B34="",C34="",E34=""),"",IFERROR(E34*VLOOKUP(B34,Assumptions!$A$6:$F$10,5,FALSE),""))</f>
        <v/>
      </c>
      <c r="K34" s="13">
        <f>IF(OR(A34="",B34="",C34="",E34=""),"",IFERROR(E34*VLOOKUP(B34,Assumptions!$A$6:$F$10,6,FALSE),""))</f>
        <v/>
      </c>
      <c r="L34" s="13">
        <f>IF(COUNT(H34:K34)=0,"",SUM(H34:K34))</f>
        <v/>
      </c>
      <c r="M34" s="18" t="n"/>
      <c r="N34" s="23" t="n"/>
      <c r="O34" s="19" t="n"/>
      <c r="P34" s="18" t="n"/>
      <c r="Q34" s="24">
        <f>IF(COUNTA(A34:E34,G34,M34:P34)=0,"",IF(OR(A34="",B34="",C34="",D34="",E34="",M34="",N34="",O34=""),"Complete required inputs",IF(E34&gt;D34,"Check occupied units",IF(F34&gt;Assumptions!$I$8,"Review occupancy assumption",IF(AND(N34="Ready for Review",O34&lt;&gt;"",O34&lt;TODAY()),"Review date passed","")))))</f>
        <v/>
      </c>
    </row>
    <row r="35" ht="20" customHeight="1">
      <c r="A35" s="18" t="n"/>
      <c r="B35" s="18" t="n"/>
      <c r="C35" s="19" t="n"/>
      <c r="D35" s="20" t="n"/>
      <c r="E35" s="20" t="n"/>
      <c r="F35" s="25">
        <f>IF(OR(D35="",E35=""),"",IFERROR(E35/D35,""))</f>
        <v/>
      </c>
      <c r="G35" s="22" t="n"/>
      <c r="H35" s="15">
        <f>IF(OR(A35="",B35="",C35="",E35=""),"",IFERROR(E35*IF(G35="",VLOOKUP(B35,Assumptions!$A$6:$F$10,3,FALSE),G35),""))</f>
        <v/>
      </c>
      <c r="I35" s="15">
        <f>IF(OR(A35="",B35="",C35="",E35=""),"",IFERROR(E35*VLOOKUP(B35,Assumptions!$A$6:$F$10,4,FALSE),""))</f>
        <v/>
      </c>
      <c r="J35" s="15">
        <f>IF(OR(A35="",B35="",C35="",E35=""),"",IFERROR(E35*VLOOKUP(B35,Assumptions!$A$6:$F$10,5,FALSE),""))</f>
        <v/>
      </c>
      <c r="K35" s="15">
        <f>IF(OR(A35="",B35="",C35="",E35=""),"",IFERROR(E35*VLOOKUP(B35,Assumptions!$A$6:$F$10,6,FALSE),""))</f>
        <v/>
      </c>
      <c r="L35" s="15">
        <f>IF(COUNT(H35:K35)=0,"",SUM(H35:K35))</f>
        <v/>
      </c>
      <c r="M35" s="18" t="n"/>
      <c r="N35" s="23" t="n"/>
      <c r="O35" s="19" t="n"/>
      <c r="P35" s="18" t="n"/>
      <c r="Q35" s="26">
        <f>IF(COUNTA(A35:E35,G35,M35:P35)=0,"",IF(OR(A35="",B35="",C35="",D35="",E35="",M35="",N35="",O35=""),"Complete required inputs",IF(E35&gt;D35,"Check occupied units",IF(F35&gt;Assumptions!$I$8,"Review occupancy assumption",IF(AND(N35="Ready for Review",O35&lt;&gt;"",O35&lt;TODAY()),"Review date passed","")))))</f>
        <v/>
      </c>
    </row>
    <row r="36" ht="20" customHeight="1">
      <c r="A36" s="18" t="n"/>
      <c r="B36" s="18" t="n"/>
      <c r="C36" s="19" t="n"/>
      <c r="D36" s="20" t="n"/>
      <c r="E36" s="20" t="n"/>
      <c r="F36" s="21">
        <f>IF(OR(D36="",E36=""),"",IFERROR(E36/D36,""))</f>
        <v/>
      </c>
      <c r="G36" s="22" t="n"/>
      <c r="H36" s="13">
        <f>IF(OR(A36="",B36="",C36="",E36=""),"",IFERROR(E36*IF(G36="",VLOOKUP(B36,Assumptions!$A$6:$F$10,3,FALSE),G36),""))</f>
        <v/>
      </c>
      <c r="I36" s="13">
        <f>IF(OR(A36="",B36="",C36="",E36=""),"",IFERROR(E36*VLOOKUP(B36,Assumptions!$A$6:$F$10,4,FALSE),""))</f>
        <v/>
      </c>
      <c r="J36" s="13">
        <f>IF(OR(A36="",B36="",C36="",E36=""),"",IFERROR(E36*VLOOKUP(B36,Assumptions!$A$6:$F$10,5,FALSE),""))</f>
        <v/>
      </c>
      <c r="K36" s="13">
        <f>IF(OR(A36="",B36="",C36="",E36=""),"",IFERROR(E36*VLOOKUP(B36,Assumptions!$A$6:$F$10,6,FALSE),""))</f>
        <v/>
      </c>
      <c r="L36" s="13">
        <f>IF(COUNT(H36:K36)=0,"",SUM(H36:K36))</f>
        <v/>
      </c>
      <c r="M36" s="18" t="n"/>
      <c r="N36" s="23" t="n"/>
      <c r="O36" s="19" t="n"/>
      <c r="P36" s="18" t="n"/>
      <c r="Q36" s="24">
        <f>IF(COUNTA(A36:E36,G36,M36:P36)=0,"",IF(OR(A36="",B36="",C36="",D36="",E36="",M36="",N36="",O36=""),"Complete required inputs",IF(E36&gt;D36,"Check occupied units",IF(F36&gt;Assumptions!$I$8,"Review occupancy assumption",IF(AND(N36="Ready for Review",O36&lt;&gt;"",O36&lt;TODAY()),"Review date passed","")))))</f>
        <v/>
      </c>
    </row>
    <row r="37" ht="20" customHeight="1">
      <c r="A37" s="18" t="n"/>
      <c r="B37" s="18" t="n"/>
      <c r="C37" s="19" t="n"/>
      <c r="D37" s="20" t="n"/>
      <c r="E37" s="20" t="n"/>
      <c r="F37" s="25">
        <f>IF(OR(D37="",E37=""),"",IFERROR(E37/D37,""))</f>
        <v/>
      </c>
      <c r="G37" s="22" t="n"/>
      <c r="H37" s="15">
        <f>IF(OR(A37="",B37="",C37="",E37=""),"",IFERROR(E37*IF(G37="",VLOOKUP(B37,Assumptions!$A$6:$F$10,3,FALSE),G37),""))</f>
        <v/>
      </c>
      <c r="I37" s="15">
        <f>IF(OR(A37="",B37="",C37="",E37=""),"",IFERROR(E37*VLOOKUP(B37,Assumptions!$A$6:$F$10,4,FALSE),""))</f>
        <v/>
      </c>
      <c r="J37" s="15">
        <f>IF(OR(A37="",B37="",C37="",E37=""),"",IFERROR(E37*VLOOKUP(B37,Assumptions!$A$6:$F$10,5,FALSE),""))</f>
        <v/>
      </c>
      <c r="K37" s="15">
        <f>IF(OR(A37="",B37="",C37="",E37=""),"",IFERROR(E37*VLOOKUP(B37,Assumptions!$A$6:$F$10,6,FALSE),""))</f>
        <v/>
      </c>
      <c r="L37" s="15">
        <f>IF(COUNT(H37:K37)=0,"",SUM(H37:K37))</f>
        <v/>
      </c>
      <c r="M37" s="18" t="n"/>
      <c r="N37" s="23" t="n"/>
      <c r="O37" s="19" t="n"/>
      <c r="P37" s="18" t="n"/>
      <c r="Q37" s="26">
        <f>IF(COUNTA(A37:E37,G37,M37:P37)=0,"",IF(OR(A37="",B37="",C37="",D37="",E37="",M37="",N37="",O37=""),"Complete required inputs",IF(E37&gt;D37,"Check occupied units",IF(F37&gt;Assumptions!$I$8,"Review occupancy assumption",IF(AND(N37="Ready for Review",O37&lt;&gt;"",O37&lt;TODAY()),"Review date passed","")))))</f>
        <v/>
      </c>
    </row>
    <row r="38" ht="20" customHeight="1">
      <c r="A38" s="18" t="n"/>
      <c r="B38" s="18" t="n"/>
      <c r="C38" s="19" t="n"/>
      <c r="D38" s="20" t="n"/>
      <c r="E38" s="20" t="n"/>
      <c r="F38" s="21">
        <f>IF(OR(D38="",E38=""),"",IFERROR(E38/D38,""))</f>
        <v/>
      </c>
      <c r="G38" s="22" t="n"/>
      <c r="H38" s="13">
        <f>IF(OR(A38="",B38="",C38="",E38=""),"",IFERROR(E38*IF(G38="",VLOOKUP(B38,Assumptions!$A$6:$F$10,3,FALSE),G38),""))</f>
        <v/>
      </c>
      <c r="I38" s="13">
        <f>IF(OR(A38="",B38="",C38="",E38=""),"",IFERROR(E38*VLOOKUP(B38,Assumptions!$A$6:$F$10,4,FALSE),""))</f>
        <v/>
      </c>
      <c r="J38" s="13">
        <f>IF(OR(A38="",B38="",C38="",E38=""),"",IFERROR(E38*VLOOKUP(B38,Assumptions!$A$6:$F$10,5,FALSE),""))</f>
        <v/>
      </c>
      <c r="K38" s="13">
        <f>IF(OR(A38="",B38="",C38="",E38=""),"",IFERROR(E38*VLOOKUP(B38,Assumptions!$A$6:$F$10,6,FALSE),""))</f>
        <v/>
      </c>
      <c r="L38" s="13">
        <f>IF(COUNT(H38:K38)=0,"",SUM(H38:K38))</f>
        <v/>
      </c>
      <c r="M38" s="18" t="n"/>
      <c r="N38" s="23" t="n"/>
      <c r="O38" s="19" t="n"/>
      <c r="P38" s="18" t="n"/>
      <c r="Q38" s="24">
        <f>IF(COUNTA(A38:E38,G38,M38:P38)=0,"",IF(OR(A38="",B38="",C38="",D38="",E38="",M38="",N38="",O38=""),"Complete required inputs",IF(E38&gt;D38,"Check occupied units",IF(F38&gt;Assumptions!$I$8,"Review occupancy assumption",IF(AND(N38="Ready for Review",O38&lt;&gt;"",O38&lt;TODAY()),"Review date passed","")))))</f>
        <v/>
      </c>
    </row>
    <row r="39" ht="20" customHeight="1">
      <c r="A39" s="18" t="n"/>
      <c r="B39" s="18" t="n"/>
      <c r="C39" s="19" t="n"/>
      <c r="D39" s="20" t="n"/>
      <c r="E39" s="20" t="n"/>
      <c r="F39" s="25">
        <f>IF(OR(D39="",E39=""),"",IFERROR(E39/D39,""))</f>
        <v/>
      </c>
      <c r="G39" s="22" t="n"/>
      <c r="H39" s="15">
        <f>IF(OR(A39="",B39="",C39="",E39=""),"",IFERROR(E39*IF(G39="",VLOOKUP(B39,Assumptions!$A$6:$F$10,3,FALSE),G39),""))</f>
        <v/>
      </c>
      <c r="I39" s="15">
        <f>IF(OR(A39="",B39="",C39="",E39=""),"",IFERROR(E39*VLOOKUP(B39,Assumptions!$A$6:$F$10,4,FALSE),""))</f>
        <v/>
      </c>
      <c r="J39" s="15">
        <f>IF(OR(A39="",B39="",C39="",E39=""),"",IFERROR(E39*VLOOKUP(B39,Assumptions!$A$6:$F$10,5,FALSE),""))</f>
        <v/>
      </c>
      <c r="K39" s="15">
        <f>IF(OR(A39="",B39="",C39="",E39=""),"",IFERROR(E39*VLOOKUP(B39,Assumptions!$A$6:$F$10,6,FALSE),""))</f>
        <v/>
      </c>
      <c r="L39" s="15">
        <f>IF(COUNT(H39:K39)=0,"",SUM(H39:K39))</f>
        <v/>
      </c>
      <c r="M39" s="18" t="n"/>
      <c r="N39" s="23" t="n"/>
      <c r="O39" s="19" t="n"/>
      <c r="P39" s="18" t="n"/>
      <c r="Q39" s="26">
        <f>IF(COUNTA(A39:E39,G39,M39:P39)=0,"",IF(OR(A39="",B39="",C39="",D39="",E39="",M39="",N39="",O39=""),"Complete required inputs",IF(E39&gt;D39,"Check occupied units",IF(F39&gt;Assumptions!$I$8,"Review occupancy assumption",IF(AND(N39="Ready for Review",O39&lt;&gt;"",O39&lt;TODAY()),"Review date passed","")))))</f>
        <v/>
      </c>
    </row>
    <row r="40" ht="20" customHeight="1">
      <c r="A40" s="18" t="n"/>
      <c r="B40" s="18" t="n"/>
      <c r="C40" s="19" t="n"/>
      <c r="D40" s="20" t="n"/>
      <c r="E40" s="20" t="n"/>
      <c r="F40" s="21">
        <f>IF(OR(D40="",E40=""),"",IFERROR(E40/D40,""))</f>
        <v/>
      </c>
      <c r="G40" s="22" t="n"/>
      <c r="H40" s="13">
        <f>IF(OR(A40="",B40="",C40="",E40=""),"",IFERROR(E40*IF(G40="",VLOOKUP(B40,Assumptions!$A$6:$F$10,3,FALSE),G40),""))</f>
        <v/>
      </c>
      <c r="I40" s="13">
        <f>IF(OR(A40="",B40="",C40="",E40=""),"",IFERROR(E40*VLOOKUP(B40,Assumptions!$A$6:$F$10,4,FALSE),""))</f>
        <v/>
      </c>
      <c r="J40" s="13">
        <f>IF(OR(A40="",B40="",C40="",E40=""),"",IFERROR(E40*VLOOKUP(B40,Assumptions!$A$6:$F$10,5,FALSE),""))</f>
        <v/>
      </c>
      <c r="K40" s="13">
        <f>IF(OR(A40="",B40="",C40="",E40=""),"",IFERROR(E40*VLOOKUP(B40,Assumptions!$A$6:$F$10,6,FALSE),""))</f>
        <v/>
      </c>
      <c r="L40" s="13">
        <f>IF(COUNT(H40:K40)=0,"",SUM(H40:K40))</f>
        <v/>
      </c>
      <c r="M40" s="18" t="n"/>
      <c r="N40" s="23" t="n"/>
      <c r="O40" s="19" t="n"/>
      <c r="P40" s="18" t="n"/>
      <c r="Q40" s="24">
        <f>IF(COUNTA(A40:E40,G40,M40:P40)=0,"",IF(OR(A40="",B40="",C40="",D40="",E40="",M40="",N40="",O40=""),"Complete required inputs",IF(E40&gt;D40,"Check occupied units",IF(F40&gt;Assumptions!$I$8,"Review occupancy assumption",IF(AND(N40="Ready for Review",O40&lt;&gt;"",O40&lt;TODAY()),"Review date passed","")))))</f>
        <v/>
      </c>
    </row>
    <row r="41" ht="20" customHeight="1">
      <c r="A41" s="18" t="n"/>
      <c r="B41" s="18" t="n"/>
      <c r="C41" s="19" t="n"/>
      <c r="D41" s="20" t="n"/>
      <c r="E41" s="20" t="n"/>
      <c r="F41" s="25">
        <f>IF(OR(D41="",E41=""),"",IFERROR(E41/D41,""))</f>
        <v/>
      </c>
      <c r="G41" s="22" t="n"/>
      <c r="H41" s="15">
        <f>IF(OR(A41="",B41="",C41="",E41=""),"",IFERROR(E41*IF(G41="",VLOOKUP(B41,Assumptions!$A$6:$F$10,3,FALSE),G41),""))</f>
        <v/>
      </c>
      <c r="I41" s="15">
        <f>IF(OR(A41="",B41="",C41="",E41=""),"",IFERROR(E41*VLOOKUP(B41,Assumptions!$A$6:$F$10,4,FALSE),""))</f>
        <v/>
      </c>
      <c r="J41" s="15">
        <f>IF(OR(A41="",B41="",C41="",E41=""),"",IFERROR(E41*VLOOKUP(B41,Assumptions!$A$6:$F$10,5,FALSE),""))</f>
        <v/>
      </c>
      <c r="K41" s="15">
        <f>IF(OR(A41="",B41="",C41="",E41=""),"",IFERROR(E41*VLOOKUP(B41,Assumptions!$A$6:$F$10,6,FALSE),""))</f>
        <v/>
      </c>
      <c r="L41" s="15">
        <f>IF(COUNT(H41:K41)=0,"",SUM(H41:K41))</f>
        <v/>
      </c>
      <c r="M41" s="18" t="n"/>
      <c r="N41" s="23" t="n"/>
      <c r="O41" s="19" t="n"/>
      <c r="P41" s="18" t="n"/>
      <c r="Q41" s="26">
        <f>IF(COUNTA(A41:E41,G41,M41:P41)=0,"",IF(OR(A41="",B41="",C41="",D41="",E41="",M41="",N41="",O41=""),"Complete required inputs",IF(E41&gt;D41,"Check occupied units",IF(F41&gt;Assumptions!$I$8,"Review occupancy assumption",IF(AND(N41="Ready for Review",O41&lt;&gt;"",O41&lt;TODAY()),"Review date passed","")))))</f>
        <v/>
      </c>
    </row>
    <row r="42" ht="20" customHeight="1">
      <c r="A42" s="18" t="n"/>
      <c r="B42" s="18" t="n"/>
      <c r="C42" s="19" t="n"/>
      <c r="D42" s="20" t="n"/>
      <c r="E42" s="20" t="n"/>
      <c r="F42" s="21">
        <f>IF(OR(D42="",E42=""),"",IFERROR(E42/D42,""))</f>
        <v/>
      </c>
      <c r="G42" s="22" t="n"/>
      <c r="H42" s="13">
        <f>IF(OR(A42="",B42="",C42="",E42=""),"",IFERROR(E42*IF(G42="",VLOOKUP(B42,Assumptions!$A$6:$F$10,3,FALSE),G42),""))</f>
        <v/>
      </c>
      <c r="I42" s="13">
        <f>IF(OR(A42="",B42="",C42="",E42=""),"",IFERROR(E42*VLOOKUP(B42,Assumptions!$A$6:$F$10,4,FALSE),""))</f>
        <v/>
      </c>
      <c r="J42" s="13">
        <f>IF(OR(A42="",B42="",C42="",E42=""),"",IFERROR(E42*VLOOKUP(B42,Assumptions!$A$6:$F$10,5,FALSE),""))</f>
        <v/>
      </c>
      <c r="K42" s="13">
        <f>IF(OR(A42="",B42="",C42="",E42=""),"",IFERROR(E42*VLOOKUP(B42,Assumptions!$A$6:$F$10,6,FALSE),""))</f>
        <v/>
      </c>
      <c r="L42" s="13">
        <f>IF(COUNT(H42:K42)=0,"",SUM(H42:K42))</f>
        <v/>
      </c>
      <c r="M42" s="18" t="n"/>
      <c r="N42" s="23" t="n"/>
      <c r="O42" s="19" t="n"/>
      <c r="P42" s="18" t="n"/>
      <c r="Q42" s="24">
        <f>IF(COUNTA(A42:E42,G42,M42:P42)=0,"",IF(OR(A42="",B42="",C42="",D42="",E42="",M42="",N42="",O42=""),"Complete required inputs",IF(E42&gt;D42,"Check occupied units",IF(F42&gt;Assumptions!$I$8,"Review occupancy assumption",IF(AND(N42="Ready for Review",O42&lt;&gt;"",O42&lt;TODAY()),"Review date passed","")))))</f>
        <v/>
      </c>
    </row>
    <row r="43" ht="20" customHeight="1">
      <c r="A43" s="18" t="n"/>
      <c r="B43" s="18" t="n"/>
      <c r="C43" s="19" t="n"/>
      <c r="D43" s="20" t="n"/>
      <c r="E43" s="20" t="n"/>
      <c r="F43" s="25">
        <f>IF(OR(D43="",E43=""),"",IFERROR(E43/D43,""))</f>
        <v/>
      </c>
      <c r="G43" s="22" t="n"/>
      <c r="H43" s="15">
        <f>IF(OR(A43="",B43="",C43="",E43=""),"",IFERROR(E43*IF(G43="",VLOOKUP(B43,Assumptions!$A$6:$F$10,3,FALSE),G43),""))</f>
        <v/>
      </c>
      <c r="I43" s="15">
        <f>IF(OR(A43="",B43="",C43="",E43=""),"",IFERROR(E43*VLOOKUP(B43,Assumptions!$A$6:$F$10,4,FALSE),""))</f>
        <v/>
      </c>
      <c r="J43" s="15">
        <f>IF(OR(A43="",B43="",C43="",E43=""),"",IFERROR(E43*VLOOKUP(B43,Assumptions!$A$6:$F$10,5,FALSE),""))</f>
        <v/>
      </c>
      <c r="K43" s="15">
        <f>IF(OR(A43="",B43="",C43="",E43=""),"",IFERROR(E43*VLOOKUP(B43,Assumptions!$A$6:$F$10,6,FALSE),""))</f>
        <v/>
      </c>
      <c r="L43" s="15">
        <f>IF(COUNT(H43:K43)=0,"",SUM(H43:K43))</f>
        <v/>
      </c>
      <c r="M43" s="18" t="n"/>
      <c r="N43" s="23" t="n"/>
      <c r="O43" s="19" t="n"/>
      <c r="P43" s="18" t="n"/>
      <c r="Q43" s="26">
        <f>IF(COUNTA(A43:E43,G43,M43:P43)=0,"",IF(OR(A43="",B43="",C43="",D43="",E43="",M43="",N43="",O43=""),"Complete required inputs",IF(E43&gt;D43,"Check occupied units",IF(F43&gt;Assumptions!$I$8,"Review occupancy assumption",IF(AND(N43="Ready for Review",O43&lt;&gt;"",O43&lt;TODAY()),"Review date passed","")))))</f>
        <v/>
      </c>
    </row>
    <row r="44" ht="20" customHeight="1">
      <c r="A44" s="18" t="n"/>
      <c r="B44" s="18" t="n"/>
      <c r="C44" s="19" t="n"/>
      <c r="D44" s="20" t="n"/>
      <c r="E44" s="20" t="n"/>
      <c r="F44" s="21">
        <f>IF(OR(D44="",E44=""),"",IFERROR(E44/D44,""))</f>
        <v/>
      </c>
      <c r="G44" s="22" t="n"/>
      <c r="H44" s="13">
        <f>IF(OR(A44="",B44="",C44="",E44=""),"",IFERROR(E44*IF(G44="",VLOOKUP(B44,Assumptions!$A$6:$F$10,3,FALSE),G44),""))</f>
        <v/>
      </c>
      <c r="I44" s="13">
        <f>IF(OR(A44="",B44="",C44="",E44=""),"",IFERROR(E44*VLOOKUP(B44,Assumptions!$A$6:$F$10,4,FALSE),""))</f>
        <v/>
      </c>
      <c r="J44" s="13">
        <f>IF(OR(A44="",B44="",C44="",E44=""),"",IFERROR(E44*VLOOKUP(B44,Assumptions!$A$6:$F$10,5,FALSE),""))</f>
        <v/>
      </c>
      <c r="K44" s="13">
        <f>IF(OR(A44="",B44="",C44="",E44=""),"",IFERROR(E44*VLOOKUP(B44,Assumptions!$A$6:$F$10,6,FALSE),""))</f>
        <v/>
      </c>
      <c r="L44" s="13">
        <f>IF(COUNT(H44:K44)=0,"",SUM(H44:K44))</f>
        <v/>
      </c>
      <c r="M44" s="18" t="n"/>
      <c r="N44" s="23" t="n"/>
      <c r="O44" s="19" t="n"/>
      <c r="P44" s="18" t="n"/>
      <c r="Q44" s="24">
        <f>IF(COUNTA(A44:E44,G44,M44:P44)=0,"",IF(OR(A44="",B44="",C44="",D44="",E44="",M44="",N44="",O44=""),"Complete required inputs",IF(E44&gt;D44,"Check occupied units",IF(F44&gt;Assumptions!$I$8,"Review occupancy assumption",IF(AND(N44="Ready for Review",O44&lt;&gt;"",O44&lt;TODAY()),"Review date passed","")))))</f>
        <v/>
      </c>
    </row>
    <row r="45" ht="20" customHeight="1">
      <c r="A45" s="18" t="n"/>
      <c r="B45" s="18" t="n"/>
      <c r="C45" s="19" t="n"/>
      <c r="D45" s="20" t="n"/>
      <c r="E45" s="20" t="n"/>
      <c r="F45" s="25">
        <f>IF(OR(D45="",E45=""),"",IFERROR(E45/D45,""))</f>
        <v/>
      </c>
      <c r="G45" s="22" t="n"/>
      <c r="H45" s="15">
        <f>IF(OR(A45="",B45="",C45="",E45=""),"",IFERROR(E45*IF(G45="",VLOOKUP(B45,Assumptions!$A$6:$F$10,3,FALSE),G45),""))</f>
        <v/>
      </c>
      <c r="I45" s="15">
        <f>IF(OR(A45="",B45="",C45="",E45=""),"",IFERROR(E45*VLOOKUP(B45,Assumptions!$A$6:$F$10,4,FALSE),""))</f>
        <v/>
      </c>
      <c r="J45" s="15">
        <f>IF(OR(A45="",B45="",C45="",E45=""),"",IFERROR(E45*VLOOKUP(B45,Assumptions!$A$6:$F$10,5,FALSE),""))</f>
        <v/>
      </c>
      <c r="K45" s="15">
        <f>IF(OR(A45="",B45="",C45="",E45=""),"",IFERROR(E45*VLOOKUP(B45,Assumptions!$A$6:$F$10,6,FALSE),""))</f>
        <v/>
      </c>
      <c r="L45" s="15">
        <f>IF(COUNT(H45:K45)=0,"",SUM(H45:K45))</f>
        <v/>
      </c>
      <c r="M45" s="18" t="n"/>
      <c r="N45" s="23" t="n"/>
      <c r="O45" s="19" t="n"/>
      <c r="P45" s="18" t="n"/>
      <c r="Q45" s="26">
        <f>IF(COUNTA(A45:E45,G45,M45:P45)=0,"",IF(OR(A45="",B45="",C45="",D45="",E45="",M45="",N45="",O45=""),"Complete required inputs",IF(E45&gt;D45,"Check occupied units",IF(F45&gt;Assumptions!$I$8,"Review occupancy assumption",IF(AND(N45="Ready for Review",O45&lt;&gt;"",O45&lt;TODAY()),"Review date passed","")))))</f>
        <v/>
      </c>
    </row>
    <row r="46" ht="20" customHeight="1">
      <c r="A46" s="18" t="n"/>
      <c r="B46" s="18" t="n"/>
      <c r="C46" s="19" t="n"/>
      <c r="D46" s="20" t="n"/>
      <c r="E46" s="20" t="n"/>
      <c r="F46" s="21">
        <f>IF(OR(D46="",E46=""),"",IFERROR(E46/D46,""))</f>
        <v/>
      </c>
      <c r="G46" s="22" t="n"/>
      <c r="H46" s="13">
        <f>IF(OR(A46="",B46="",C46="",E46=""),"",IFERROR(E46*IF(G46="",VLOOKUP(B46,Assumptions!$A$6:$F$10,3,FALSE),G46),""))</f>
        <v/>
      </c>
      <c r="I46" s="13">
        <f>IF(OR(A46="",B46="",C46="",E46=""),"",IFERROR(E46*VLOOKUP(B46,Assumptions!$A$6:$F$10,4,FALSE),""))</f>
        <v/>
      </c>
      <c r="J46" s="13">
        <f>IF(OR(A46="",B46="",C46="",E46=""),"",IFERROR(E46*VLOOKUP(B46,Assumptions!$A$6:$F$10,5,FALSE),""))</f>
        <v/>
      </c>
      <c r="K46" s="13">
        <f>IF(OR(A46="",B46="",C46="",E46=""),"",IFERROR(E46*VLOOKUP(B46,Assumptions!$A$6:$F$10,6,FALSE),""))</f>
        <v/>
      </c>
      <c r="L46" s="13">
        <f>IF(COUNT(H46:K46)=0,"",SUM(H46:K46))</f>
        <v/>
      </c>
      <c r="M46" s="18" t="n"/>
      <c r="N46" s="23" t="n"/>
      <c r="O46" s="19" t="n"/>
      <c r="P46" s="18" t="n"/>
      <c r="Q46" s="24">
        <f>IF(COUNTA(A46:E46,G46,M46:P46)=0,"",IF(OR(A46="",B46="",C46="",D46="",E46="",M46="",N46="",O46=""),"Complete required inputs",IF(E46&gt;D46,"Check occupied units",IF(F46&gt;Assumptions!$I$8,"Review occupancy assumption",IF(AND(N46="Ready for Review",O46&lt;&gt;"",O46&lt;TODAY()),"Review date passed","")))))</f>
        <v/>
      </c>
    </row>
    <row r="47" ht="20" customHeight="1">
      <c r="A47" s="18" t="n"/>
      <c r="B47" s="18" t="n"/>
      <c r="C47" s="19" t="n"/>
      <c r="D47" s="20" t="n"/>
      <c r="E47" s="20" t="n"/>
      <c r="F47" s="25">
        <f>IF(OR(D47="",E47=""),"",IFERROR(E47/D47,""))</f>
        <v/>
      </c>
      <c r="G47" s="22" t="n"/>
      <c r="H47" s="15">
        <f>IF(OR(A47="",B47="",C47="",E47=""),"",IFERROR(E47*IF(G47="",VLOOKUP(B47,Assumptions!$A$6:$F$10,3,FALSE),G47),""))</f>
        <v/>
      </c>
      <c r="I47" s="15">
        <f>IF(OR(A47="",B47="",C47="",E47=""),"",IFERROR(E47*VLOOKUP(B47,Assumptions!$A$6:$F$10,4,FALSE),""))</f>
        <v/>
      </c>
      <c r="J47" s="15">
        <f>IF(OR(A47="",B47="",C47="",E47=""),"",IFERROR(E47*VLOOKUP(B47,Assumptions!$A$6:$F$10,5,FALSE),""))</f>
        <v/>
      </c>
      <c r="K47" s="15">
        <f>IF(OR(A47="",B47="",C47="",E47=""),"",IFERROR(E47*VLOOKUP(B47,Assumptions!$A$6:$F$10,6,FALSE),""))</f>
        <v/>
      </c>
      <c r="L47" s="15">
        <f>IF(COUNT(H47:K47)=0,"",SUM(H47:K47))</f>
        <v/>
      </c>
      <c r="M47" s="18" t="n"/>
      <c r="N47" s="23" t="n"/>
      <c r="O47" s="19" t="n"/>
      <c r="P47" s="18" t="n"/>
      <c r="Q47" s="26">
        <f>IF(COUNTA(A47:E47,G47,M47:P47)=0,"",IF(OR(A47="",B47="",C47="",D47="",E47="",M47="",N47="",O47=""),"Complete required inputs",IF(E47&gt;D47,"Check occupied units",IF(F47&gt;Assumptions!$I$8,"Review occupancy assumption",IF(AND(N47="Ready for Review",O47&lt;&gt;"",O47&lt;TODAY()),"Review date passed","")))))</f>
        <v/>
      </c>
    </row>
    <row r="48" ht="20" customHeight="1">
      <c r="A48" s="18" t="n"/>
      <c r="B48" s="18" t="n"/>
      <c r="C48" s="19" t="n"/>
      <c r="D48" s="20" t="n"/>
      <c r="E48" s="20" t="n"/>
      <c r="F48" s="21">
        <f>IF(OR(D48="",E48=""),"",IFERROR(E48/D48,""))</f>
        <v/>
      </c>
      <c r="G48" s="22" t="n"/>
      <c r="H48" s="13">
        <f>IF(OR(A48="",B48="",C48="",E48=""),"",IFERROR(E48*IF(G48="",VLOOKUP(B48,Assumptions!$A$6:$F$10,3,FALSE),G48),""))</f>
        <v/>
      </c>
      <c r="I48" s="13">
        <f>IF(OR(A48="",B48="",C48="",E48=""),"",IFERROR(E48*VLOOKUP(B48,Assumptions!$A$6:$F$10,4,FALSE),""))</f>
        <v/>
      </c>
      <c r="J48" s="13">
        <f>IF(OR(A48="",B48="",C48="",E48=""),"",IFERROR(E48*VLOOKUP(B48,Assumptions!$A$6:$F$10,5,FALSE),""))</f>
        <v/>
      </c>
      <c r="K48" s="13">
        <f>IF(OR(A48="",B48="",C48="",E48=""),"",IFERROR(E48*VLOOKUP(B48,Assumptions!$A$6:$F$10,6,FALSE),""))</f>
        <v/>
      </c>
      <c r="L48" s="13">
        <f>IF(COUNT(H48:K48)=0,"",SUM(H48:K48))</f>
        <v/>
      </c>
      <c r="M48" s="18" t="n"/>
      <c r="N48" s="23" t="n"/>
      <c r="O48" s="19" t="n"/>
      <c r="P48" s="18" t="n"/>
      <c r="Q48" s="24">
        <f>IF(COUNTA(A48:E48,G48,M48:P48)=0,"",IF(OR(A48="",B48="",C48="",D48="",E48="",M48="",N48="",O48=""),"Complete required inputs",IF(E48&gt;D48,"Check occupied units",IF(F48&gt;Assumptions!$I$8,"Review occupancy assumption",IF(AND(N48="Ready for Review",O48&lt;&gt;"",O48&lt;TODAY()),"Review date passed","")))))</f>
        <v/>
      </c>
    </row>
    <row r="49" ht="20" customHeight="1">
      <c r="A49" s="18" t="n"/>
      <c r="B49" s="18" t="n"/>
      <c r="C49" s="19" t="n"/>
      <c r="D49" s="20" t="n"/>
      <c r="E49" s="20" t="n"/>
      <c r="F49" s="25">
        <f>IF(OR(D49="",E49=""),"",IFERROR(E49/D49,""))</f>
        <v/>
      </c>
      <c r="G49" s="22" t="n"/>
      <c r="H49" s="15">
        <f>IF(OR(A49="",B49="",C49="",E49=""),"",IFERROR(E49*IF(G49="",VLOOKUP(B49,Assumptions!$A$6:$F$10,3,FALSE),G49),""))</f>
        <v/>
      </c>
      <c r="I49" s="15">
        <f>IF(OR(A49="",B49="",C49="",E49=""),"",IFERROR(E49*VLOOKUP(B49,Assumptions!$A$6:$F$10,4,FALSE),""))</f>
        <v/>
      </c>
      <c r="J49" s="15">
        <f>IF(OR(A49="",B49="",C49="",E49=""),"",IFERROR(E49*VLOOKUP(B49,Assumptions!$A$6:$F$10,5,FALSE),""))</f>
        <v/>
      </c>
      <c r="K49" s="15">
        <f>IF(OR(A49="",B49="",C49="",E49=""),"",IFERROR(E49*VLOOKUP(B49,Assumptions!$A$6:$F$10,6,FALSE),""))</f>
        <v/>
      </c>
      <c r="L49" s="15">
        <f>IF(COUNT(H49:K49)=0,"",SUM(H49:K49))</f>
        <v/>
      </c>
      <c r="M49" s="18" t="n"/>
      <c r="N49" s="23" t="n"/>
      <c r="O49" s="19" t="n"/>
      <c r="P49" s="18" t="n"/>
      <c r="Q49" s="26">
        <f>IF(COUNTA(A49:E49,G49,M49:P49)=0,"",IF(OR(A49="",B49="",C49="",D49="",E49="",M49="",N49="",O49=""),"Complete required inputs",IF(E49&gt;D49,"Check occupied units",IF(F49&gt;Assumptions!$I$8,"Review occupancy assumption",IF(AND(N49="Ready for Review",O49&lt;&gt;"",O49&lt;TODAY()),"Review date passed","")))))</f>
        <v/>
      </c>
    </row>
    <row r="50" ht="20" customHeight="1">
      <c r="A50" s="18" t="n"/>
      <c r="B50" s="18" t="n"/>
      <c r="C50" s="19" t="n"/>
      <c r="D50" s="20" t="n"/>
      <c r="E50" s="20" t="n"/>
      <c r="F50" s="21">
        <f>IF(OR(D50="",E50=""),"",IFERROR(E50/D50,""))</f>
        <v/>
      </c>
      <c r="G50" s="22" t="n"/>
      <c r="H50" s="13">
        <f>IF(OR(A50="",B50="",C50="",E50=""),"",IFERROR(E50*IF(G50="",VLOOKUP(B50,Assumptions!$A$6:$F$10,3,FALSE),G50),""))</f>
        <v/>
      </c>
      <c r="I50" s="13">
        <f>IF(OR(A50="",B50="",C50="",E50=""),"",IFERROR(E50*VLOOKUP(B50,Assumptions!$A$6:$F$10,4,FALSE),""))</f>
        <v/>
      </c>
      <c r="J50" s="13">
        <f>IF(OR(A50="",B50="",C50="",E50=""),"",IFERROR(E50*VLOOKUP(B50,Assumptions!$A$6:$F$10,5,FALSE),""))</f>
        <v/>
      </c>
      <c r="K50" s="13">
        <f>IF(OR(A50="",B50="",C50="",E50=""),"",IFERROR(E50*VLOOKUP(B50,Assumptions!$A$6:$F$10,6,FALSE),""))</f>
        <v/>
      </c>
      <c r="L50" s="13">
        <f>IF(COUNT(H50:K50)=0,"",SUM(H50:K50))</f>
        <v/>
      </c>
      <c r="M50" s="18" t="n"/>
      <c r="N50" s="23" t="n"/>
      <c r="O50" s="19" t="n"/>
      <c r="P50" s="18" t="n"/>
      <c r="Q50" s="24">
        <f>IF(COUNTA(A50:E50,G50,M50:P50)=0,"",IF(OR(A50="",B50="",C50="",D50="",E50="",M50="",N50="",O50=""),"Complete required inputs",IF(E50&gt;D50,"Check occupied units",IF(F50&gt;Assumptions!$I$8,"Review occupancy assumption",IF(AND(N50="Ready for Review",O50&lt;&gt;"",O50&lt;TODAY()),"Review date passed","")))))</f>
        <v/>
      </c>
    </row>
    <row r="51" ht="20" customHeight="1">
      <c r="A51" s="18" t="n"/>
      <c r="B51" s="18" t="n"/>
      <c r="C51" s="19" t="n"/>
      <c r="D51" s="20" t="n"/>
      <c r="E51" s="20" t="n"/>
      <c r="F51" s="25">
        <f>IF(OR(D51="",E51=""),"",IFERROR(E51/D51,""))</f>
        <v/>
      </c>
      <c r="G51" s="22" t="n"/>
      <c r="H51" s="15">
        <f>IF(OR(A51="",B51="",C51="",E51=""),"",IFERROR(E51*IF(G51="",VLOOKUP(B51,Assumptions!$A$6:$F$10,3,FALSE),G51),""))</f>
        <v/>
      </c>
      <c r="I51" s="15">
        <f>IF(OR(A51="",B51="",C51="",E51=""),"",IFERROR(E51*VLOOKUP(B51,Assumptions!$A$6:$F$10,4,FALSE),""))</f>
        <v/>
      </c>
      <c r="J51" s="15">
        <f>IF(OR(A51="",B51="",C51="",E51=""),"",IFERROR(E51*VLOOKUP(B51,Assumptions!$A$6:$F$10,5,FALSE),""))</f>
        <v/>
      </c>
      <c r="K51" s="15">
        <f>IF(OR(A51="",B51="",C51="",E51=""),"",IFERROR(E51*VLOOKUP(B51,Assumptions!$A$6:$F$10,6,FALSE),""))</f>
        <v/>
      </c>
      <c r="L51" s="15">
        <f>IF(COUNT(H51:K51)=0,"",SUM(H51:K51))</f>
        <v/>
      </c>
      <c r="M51" s="18" t="n"/>
      <c r="N51" s="23" t="n"/>
      <c r="O51" s="19" t="n"/>
      <c r="P51" s="18" t="n"/>
      <c r="Q51" s="26">
        <f>IF(COUNTA(A51:E51,G51,M51:P51)=0,"",IF(OR(A51="",B51="",C51="",D51="",E51="",M51="",N51="",O51=""),"Complete required inputs",IF(E51&gt;D51,"Check occupied units",IF(F51&gt;Assumptions!$I$8,"Review occupancy assumption",IF(AND(N51="Ready for Review",O51&lt;&gt;"",O51&lt;TODAY()),"Review date passed","")))))</f>
        <v/>
      </c>
    </row>
    <row r="52" ht="20" customHeight="1">
      <c r="A52" s="18" t="n"/>
      <c r="B52" s="18" t="n"/>
      <c r="C52" s="19" t="n"/>
      <c r="D52" s="20" t="n"/>
      <c r="E52" s="20" t="n"/>
      <c r="F52" s="21">
        <f>IF(OR(D52="",E52=""),"",IFERROR(E52/D52,""))</f>
        <v/>
      </c>
      <c r="G52" s="22" t="n"/>
      <c r="H52" s="13">
        <f>IF(OR(A52="",B52="",C52="",E52=""),"",IFERROR(E52*IF(G52="",VLOOKUP(B52,Assumptions!$A$6:$F$10,3,FALSE),G52),""))</f>
        <v/>
      </c>
      <c r="I52" s="13">
        <f>IF(OR(A52="",B52="",C52="",E52=""),"",IFERROR(E52*VLOOKUP(B52,Assumptions!$A$6:$F$10,4,FALSE),""))</f>
        <v/>
      </c>
      <c r="J52" s="13">
        <f>IF(OR(A52="",B52="",C52="",E52=""),"",IFERROR(E52*VLOOKUP(B52,Assumptions!$A$6:$F$10,5,FALSE),""))</f>
        <v/>
      </c>
      <c r="K52" s="13">
        <f>IF(OR(A52="",B52="",C52="",E52=""),"",IFERROR(E52*VLOOKUP(B52,Assumptions!$A$6:$F$10,6,FALSE),""))</f>
        <v/>
      </c>
      <c r="L52" s="13">
        <f>IF(COUNT(H52:K52)=0,"",SUM(H52:K52))</f>
        <v/>
      </c>
      <c r="M52" s="18" t="n"/>
      <c r="N52" s="23" t="n"/>
      <c r="O52" s="19" t="n"/>
      <c r="P52" s="18" t="n"/>
      <c r="Q52" s="24">
        <f>IF(COUNTA(A52:E52,G52,M52:P52)=0,"",IF(OR(A52="",B52="",C52="",D52="",E52="",M52="",N52="",O52=""),"Complete required inputs",IF(E52&gt;D52,"Check occupied units",IF(F52&gt;Assumptions!$I$8,"Review occupancy assumption",IF(AND(N52="Ready for Review",O52&lt;&gt;"",O52&lt;TODAY()),"Review date passed","")))))</f>
        <v/>
      </c>
    </row>
    <row r="53" ht="20" customHeight="1">
      <c r="A53" s="18" t="n"/>
      <c r="B53" s="18" t="n"/>
      <c r="C53" s="19" t="n"/>
      <c r="D53" s="20" t="n"/>
      <c r="E53" s="20" t="n"/>
      <c r="F53" s="25">
        <f>IF(OR(D53="",E53=""),"",IFERROR(E53/D53,""))</f>
        <v/>
      </c>
      <c r="G53" s="22" t="n"/>
      <c r="H53" s="15">
        <f>IF(OR(A53="",B53="",C53="",E53=""),"",IFERROR(E53*IF(G53="",VLOOKUP(B53,Assumptions!$A$6:$F$10,3,FALSE),G53),""))</f>
        <v/>
      </c>
      <c r="I53" s="15">
        <f>IF(OR(A53="",B53="",C53="",E53=""),"",IFERROR(E53*VLOOKUP(B53,Assumptions!$A$6:$F$10,4,FALSE),""))</f>
        <v/>
      </c>
      <c r="J53" s="15">
        <f>IF(OR(A53="",B53="",C53="",E53=""),"",IFERROR(E53*VLOOKUP(B53,Assumptions!$A$6:$F$10,5,FALSE),""))</f>
        <v/>
      </c>
      <c r="K53" s="15">
        <f>IF(OR(A53="",B53="",C53="",E53=""),"",IFERROR(E53*VLOOKUP(B53,Assumptions!$A$6:$F$10,6,FALSE),""))</f>
        <v/>
      </c>
      <c r="L53" s="15">
        <f>IF(COUNT(H53:K53)=0,"",SUM(H53:K53))</f>
        <v/>
      </c>
      <c r="M53" s="18" t="n"/>
      <c r="N53" s="23" t="n"/>
      <c r="O53" s="19" t="n"/>
      <c r="P53" s="18" t="n"/>
      <c r="Q53" s="26">
        <f>IF(COUNTA(A53:E53,G53,M53:P53)=0,"",IF(OR(A53="",B53="",C53="",D53="",E53="",M53="",N53="",O53=""),"Complete required inputs",IF(E53&gt;D53,"Check occupied units",IF(F53&gt;Assumptions!$I$8,"Review occupancy assumption",IF(AND(N53="Ready for Review",O53&lt;&gt;"",O53&lt;TODAY()),"Review date passed","")))))</f>
        <v/>
      </c>
    </row>
    <row r="54" ht="20" customHeight="1">
      <c r="A54" s="18" t="n"/>
      <c r="B54" s="18" t="n"/>
      <c r="C54" s="19" t="n"/>
      <c r="D54" s="20" t="n"/>
      <c r="E54" s="20" t="n"/>
      <c r="F54" s="21">
        <f>IF(OR(D54="",E54=""),"",IFERROR(E54/D54,""))</f>
        <v/>
      </c>
      <c r="G54" s="22" t="n"/>
      <c r="H54" s="13">
        <f>IF(OR(A54="",B54="",C54="",E54=""),"",IFERROR(E54*IF(G54="",VLOOKUP(B54,Assumptions!$A$6:$F$10,3,FALSE),G54),""))</f>
        <v/>
      </c>
      <c r="I54" s="13">
        <f>IF(OR(A54="",B54="",C54="",E54=""),"",IFERROR(E54*VLOOKUP(B54,Assumptions!$A$6:$F$10,4,FALSE),""))</f>
        <v/>
      </c>
      <c r="J54" s="13">
        <f>IF(OR(A54="",B54="",C54="",E54=""),"",IFERROR(E54*VLOOKUP(B54,Assumptions!$A$6:$F$10,5,FALSE),""))</f>
        <v/>
      </c>
      <c r="K54" s="13">
        <f>IF(OR(A54="",B54="",C54="",E54=""),"",IFERROR(E54*VLOOKUP(B54,Assumptions!$A$6:$F$10,6,FALSE),""))</f>
        <v/>
      </c>
      <c r="L54" s="13">
        <f>IF(COUNT(H54:K54)=0,"",SUM(H54:K54))</f>
        <v/>
      </c>
      <c r="M54" s="18" t="n"/>
      <c r="N54" s="23" t="n"/>
      <c r="O54" s="19" t="n"/>
      <c r="P54" s="18" t="n"/>
      <c r="Q54" s="24">
        <f>IF(COUNTA(A54:E54,G54,M54:P54)=0,"",IF(OR(A54="",B54="",C54="",D54="",E54="",M54="",N54="",O54=""),"Complete required inputs",IF(E54&gt;D54,"Check occupied units",IF(F54&gt;Assumptions!$I$8,"Review occupancy assumption",IF(AND(N54="Ready for Review",O54&lt;&gt;"",O54&lt;TODAY()),"Review date passed","")))))</f>
        <v/>
      </c>
    </row>
    <row r="55" ht="20" customHeight="1">
      <c r="A55" s="18" t="n"/>
      <c r="B55" s="18" t="n"/>
      <c r="C55" s="19" t="n"/>
      <c r="D55" s="20" t="n"/>
      <c r="E55" s="20" t="n"/>
      <c r="F55" s="25">
        <f>IF(OR(D55="",E55=""),"",IFERROR(E55/D55,""))</f>
        <v/>
      </c>
      <c r="G55" s="22" t="n"/>
      <c r="H55" s="15">
        <f>IF(OR(A55="",B55="",C55="",E55=""),"",IFERROR(E55*IF(G55="",VLOOKUP(B55,Assumptions!$A$6:$F$10,3,FALSE),G55),""))</f>
        <v/>
      </c>
      <c r="I55" s="15">
        <f>IF(OR(A55="",B55="",C55="",E55=""),"",IFERROR(E55*VLOOKUP(B55,Assumptions!$A$6:$F$10,4,FALSE),""))</f>
        <v/>
      </c>
      <c r="J55" s="15">
        <f>IF(OR(A55="",B55="",C55="",E55=""),"",IFERROR(E55*VLOOKUP(B55,Assumptions!$A$6:$F$10,5,FALSE),""))</f>
        <v/>
      </c>
      <c r="K55" s="15">
        <f>IF(OR(A55="",B55="",C55="",E55=""),"",IFERROR(E55*VLOOKUP(B55,Assumptions!$A$6:$F$10,6,FALSE),""))</f>
        <v/>
      </c>
      <c r="L55" s="15">
        <f>IF(COUNT(H55:K55)=0,"",SUM(H55:K55))</f>
        <v/>
      </c>
      <c r="M55" s="18" t="n"/>
      <c r="N55" s="23" t="n"/>
      <c r="O55" s="19" t="n"/>
      <c r="P55" s="18" t="n"/>
      <c r="Q55" s="26">
        <f>IF(COUNTA(A55:E55,G55,M55:P55)=0,"",IF(OR(A55="",B55="",C55="",D55="",E55="",M55="",N55="",O55=""),"Complete required inputs",IF(E55&gt;D55,"Check occupied units",IF(F55&gt;Assumptions!$I$8,"Review occupancy assumption",IF(AND(N55="Ready for Review",O55&lt;&gt;"",O55&lt;TODAY()),"Review date passed","")))))</f>
        <v/>
      </c>
    </row>
    <row r="56" ht="20" customHeight="1">
      <c r="A56" s="18" t="n"/>
      <c r="B56" s="18" t="n"/>
      <c r="C56" s="19" t="n"/>
      <c r="D56" s="20" t="n"/>
      <c r="E56" s="20" t="n"/>
      <c r="F56" s="21">
        <f>IF(OR(D56="",E56=""),"",IFERROR(E56/D56,""))</f>
        <v/>
      </c>
      <c r="G56" s="22" t="n"/>
      <c r="H56" s="13">
        <f>IF(OR(A56="",B56="",C56="",E56=""),"",IFERROR(E56*IF(G56="",VLOOKUP(B56,Assumptions!$A$6:$F$10,3,FALSE),G56),""))</f>
        <v/>
      </c>
      <c r="I56" s="13">
        <f>IF(OR(A56="",B56="",C56="",E56=""),"",IFERROR(E56*VLOOKUP(B56,Assumptions!$A$6:$F$10,4,FALSE),""))</f>
        <v/>
      </c>
      <c r="J56" s="13">
        <f>IF(OR(A56="",B56="",C56="",E56=""),"",IFERROR(E56*VLOOKUP(B56,Assumptions!$A$6:$F$10,5,FALSE),""))</f>
        <v/>
      </c>
      <c r="K56" s="13">
        <f>IF(OR(A56="",B56="",C56="",E56=""),"",IFERROR(E56*VLOOKUP(B56,Assumptions!$A$6:$F$10,6,FALSE),""))</f>
        <v/>
      </c>
      <c r="L56" s="13">
        <f>IF(COUNT(H56:K56)=0,"",SUM(H56:K56))</f>
        <v/>
      </c>
      <c r="M56" s="18" t="n"/>
      <c r="N56" s="23" t="n"/>
      <c r="O56" s="19" t="n"/>
      <c r="P56" s="18" t="n"/>
      <c r="Q56" s="24">
        <f>IF(COUNTA(A56:E56,G56,M56:P56)=0,"",IF(OR(A56="",B56="",C56="",D56="",E56="",M56="",N56="",O56=""),"Complete required inputs",IF(E56&gt;D56,"Check occupied units",IF(F56&gt;Assumptions!$I$8,"Review occupancy assumption",IF(AND(N56="Ready for Review",O56&lt;&gt;"",O56&lt;TODAY()),"Review date passed","")))))</f>
        <v/>
      </c>
    </row>
    <row r="57" ht="20" customHeight="1">
      <c r="A57" s="18" t="n"/>
      <c r="B57" s="18" t="n"/>
      <c r="C57" s="19" t="n"/>
      <c r="D57" s="20" t="n"/>
      <c r="E57" s="20" t="n"/>
      <c r="F57" s="25">
        <f>IF(OR(D57="",E57=""),"",IFERROR(E57/D57,""))</f>
        <v/>
      </c>
      <c r="G57" s="22" t="n"/>
      <c r="H57" s="15">
        <f>IF(OR(A57="",B57="",C57="",E57=""),"",IFERROR(E57*IF(G57="",VLOOKUP(B57,Assumptions!$A$6:$F$10,3,FALSE),G57),""))</f>
        <v/>
      </c>
      <c r="I57" s="15">
        <f>IF(OR(A57="",B57="",C57="",E57=""),"",IFERROR(E57*VLOOKUP(B57,Assumptions!$A$6:$F$10,4,FALSE),""))</f>
        <v/>
      </c>
      <c r="J57" s="15">
        <f>IF(OR(A57="",B57="",C57="",E57=""),"",IFERROR(E57*VLOOKUP(B57,Assumptions!$A$6:$F$10,5,FALSE),""))</f>
        <v/>
      </c>
      <c r="K57" s="15">
        <f>IF(OR(A57="",B57="",C57="",E57=""),"",IFERROR(E57*VLOOKUP(B57,Assumptions!$A$6:$F$10,6,FALSE),""))</f>
        <v/>
      </c>
      <c r="L57" s="15">
        <f>IF(COUNT(H57:K57)=0,"",SUM(H57:K57))</f>
        <v/>
      </c>
      <c r="M57" s="18" t="n"/>
      <c r="N57" s="23" t="n"/>
      <c r="O57" s="19" t="n"/>
      <c r="P57" s="18" t="n"/>
      <c r="Q57" s="26">
        <f>IF(COUNTA(A57:E57,G57,M57:P57)=0,"",IF(OR(A57="",B57="",C57="",D57="",E57="",M57="",N57="",O57=""),"Complete required inputs",IF(E57&gt;D57,"Check occupied units",IF(F57&gt;Assumptions!$I$8,"Review occupancy assumption",IF(AND(N57="Ready for Review",O57&lt;&gt;"",O57&lt;TODAY()),"Review date passed","")))))</f>
        <v/>
      </c>
    </row>
    <row r="58" ht="20" customHeight="1">
      <c r="A58" s="18" t="n"/>
      <c r="B58" s="18" t="n"/>
      <c r="C58" s="19" t="n"/>
      <c r="D58" s="20" t="n"/>
      <c r="E58" s="20" t="n"/>
      <c r="F58" s="21">
        <f>IF(OR(D58="",E58=""),"",IFERROR(E58/D58,""))</f>
        <v/>
      </c>
      <c r="G58" s="22" t="n"/>
      <c r="H58" s="13">
        <f>IF(OR(A58="",B58="",C58="",E58=""),"",IFERROR(E58*IF(G58="",VLOOKUP(B58,Assumptions!$A$6:$F$10,3,FALSE),G58),""))</f>
        <v/>
      </c>
      <c r="I58" s="13">
        <f>IF(OR(A58="",B58="",C58="",E58=""),"",IFERROR(E58*VLOOKUP(B58,Assumptions!$A$6:$F$10,4,FALSE),""))</f>
        <v/>
      </c>
      <c r="J58" s="13">
        <f>IF(OR(A58="",B58="",C58="",E58=""),"",IFERROR(E58*VLOOKUP(B58,Assumptions!$A$6:$F$10,5,FALSE),""))</f>
        <v/>
      </c>
      <c r="K58" s="13">
        <f>IF(OR(A58="",B58="",C58="",E58=""),"",IFERROR(E58*VLOOKUP(B58,Assumptions!$A$6:$F$10,6,FALSE),""))</f>
        <v/>
      </c>
      <c r="L58" s="13">
        <f>IF(COUNT(H58:K58)=0,"",SUM(H58:K58))</f>
        <v/>
      </c>
      <c r="M58" s="18" t="n"/>
      <c r="N58" s="23" t="n"/>
      <c r="O58" s="19" t="n"/>
      <c r="P58" s="18" t="n"/>
      <c r="Q58" s="24">
        <f>IF(COUNTA(A58:E58,G58,M58:P58)=0,"",IF(OR(A58="",B58="",C58="",D58="",E58="",M58="",N58="",O58=""),"Complete required inputs",IF(E58&gt;D58,"Check occupied units",IF(F58&gt;Assumptions!$I$8,"Review occupancy assumption",IF(AND(N58="Ready for Review",O58&lt;&gt;"",O58&lt;TODAY()),"Review date passed","")))))</f>
        <v/>
      </c>
    </row>
    <row r="59" ht="20" customHeight="1">
      <c r="A59" s="18" t="n"/>
      <c r="B59" s="18" t="n"/>
      <c r="C59" s="19" t="n"/>
      <c r="D59" s="20" t="n"/>
      <c r="E59" s="20" t="n"/>
      <c r="F59" s="25">
        <f>IF(OR(D59="",E59=""),"",IFERROR(E59/D59,""))</f>
        <v/>
      </c>
      <c r="G59" s="22" t="n"/>
      <c r="H59" s="15">
        <f>IF(OR(A59="",B59="",C59="",E59=""),"",IFERROR(E59*IF(G59="",VLOOKUP(B59,Assumptions!$A$6:$F$10,3,FALSE),G59),""))</f>
        <v/>
      </c>
      <c r="I59" s="15">
        <f>IF(OR(A59="",B59="",C59="",E59=""),"",IFERROR(E59*VLOOKUP(B59,Assumptions!$A$6:$F$10,4,FALSE),""))</f>
        <v/>
      </c>
      <c r="J59" s="15">
        <f>IF(OR(A59="",B59="",C59="",E59=""),"",IFERROR(E59*VLOOKUP(B59,Assumptions!$A$6:$F$10,5,FALSE),""))</f>
        <v/>
      </c>
      <c r="K59" s="15">
        <f>IF(OR(A59="",B59="",C59="",E59=""),"",IFERROR(E59*VLOOKUP(B59,Assumptions!$A$6:$F$10,6,FALSE),""))</f>
        <v/>
      </c>
      <c r="L59" s="15">
        <f>IF(COUNT(H59:K59)=0,"",SUM(H59:K59))</f>
        <v/>
      </c>
      <c r="M59" s="18" t="n"/>
      <c r="N59" s="23" t="n"/>
      <c r="O59" s="19" t="n"/>
      <c r="P59" s="18" t="n"/>
      <c r="Q59" s="26">
        <f>IF(COUNTA(A59:E59,G59,M59:P59)=0,"",IF(OR(A59="",B59="",C59="",D59="",E59="",M59="",N59="",O59=""),"Complete required inputs",IF(E59&gt;D59,"Check occupied units",IF(F59&gt;Assumptions!$I$8,"Review occupancy assumption",IF(AND(N59="Ready for Review",O59&lt;&gt;"",O59&lt;TODAY()),"Review date passed","")))))</f>
        <v/>
      </c>
    </row>
    <row r="60" ht="20" customHeight="1">
      <c r="A60" s="18" t="n"/>
      <c r="B60" s="18" t="n"/>
      <c r="C60" s="19" t="n"/>
      <c r="D60" s="20" t="n"/>
      <c r="E60" s="20" t="n"/>
      <c r="F60" s="21">
        <f>IF(OR(D60="",E60=""),"",IFERROR(E60/D60,""))</f>
        <v/>
      </c>
      <c r="G60" s="22" t="n"/>
      <c r="H60" s="13">
        <f>IF(OR(A60="",B60="",C60="",E60=""),"",IFERROR(E60*IF(G60="",VLOOKUP(B60,Assumptions!$A$6:$F$10,3,FALSE),G60),""))</f>
        <v/>
      </c>
      <c r="I60" s="13">
        <f>IF(OR(A60="",B60="",C60="",E60=""),"",IFERROR(E60*VLOOKUP(B60,Assumptions!$A$6:$F$10,4,FALSE),""))</f>
        <v/>
      </c>
      <c r="J60" s="13">
        <f>IF(OR(A60="",B60="",C60="",E60=""),"",IFERROR(E60*VLOOKUP(B60,Assumptions!$A$6:$F$10,5,FALSE),""))</f>
        <v/>
      </c>
      <c r="K60" s="13">
        <f>IF(OR(A60="",B60="",C60="",E60=""),"",IFERROR(E60*VLOOKUP(B60,Assumptions!$A$6:$F$10,6,FALSE),""))</f>
        <v/>
      </c>
      <c r="L60" s="13">
        <f>IF(COUNT(H60:K60)=0,"",SUM(H60:K60))</f>
        <v/>
      </c>
      <c r="M60" s="18" t="n"/>
      <c r="N60" s="23" t="n"/>
      <c r="O60" s="19" t="n"/>
      <c r="P60" s="18" t="n"/>
      <c r="Q60" s="24">
        <f>IF(COUNTA(A60:E60,G60,M60:P60)=0,"",IF(OR(A60="",B60="",C60="",D60="",E60="",M60="",N60="",O60=""),"Complete required inputs",IF(E60&gt;D60,"Check occupied units",IF(F60&gt;Assumptions!$I$8,"Review occupancy assumption",IF(AND(N60="Ready for Review",O60&lt;&gt;"",O60&lt;TODAY()),"Review date passed","")))))</f>
        <v/>
      </c>
    </row>
    <row r="61" ht="20" customHeight="1">
      <c r="A61" s="18" t="n"/>
      <c r="B61" s="18" t="n"/>
      <c r="C61" s="19" t="n"/>
      <c r="D61" s="20" t="n"/>
      <c r="E61" s="20" t="n"/>
      <c r="F61" s="25">
        <f>IF(OR(D61="",E61=""),"",IFERROR(E61/D61,""))</f>
        <v/>
      </c>
      <c r="G61" s="22" t="n"/>
      <c r="H61" s="15">
        <f>IF(OR(A61="",B61="",C61="",E61=""),"",IFERROR(E61*IF(G61="",VLOOKUP(B61,Assumptions!$A$6:$F$10,3,FALSE),G61),""))</f>
        <v/>
      </c>
      <c r="I61" s="15">
        <f>IF(OR(A61="",B61="",C61="",E61=""),"",IFERROR(E61*VLOOKUP(B61,Assumptions!$A$6:$F$10,4,FALSE),""))</f>
        <v/>
      </c>
      <c r="J61" s="15">
        <f>IF(OR(A61="",B61="",C61="",E61=""),"",IFERROR(E61*VLOOKUP(B61,Assumptions!$A$6:$F$10,5,FALSE),""))</f>
        <v/>
      </c>
      <c r="K61" s="15">
        <f>IF(OR(A61="",B61="",C61="",E61=""),"",IFERROR(E61*VLOOKUP(B61,Assumptions!$A$6:$F$10,6,FALSE),""))</f>
        <v/>
      </c>
      <c r="L61" s="15">
        <f>IF(COUNT(H61:K61)=0,"",SUM(H61:K61))</f>
        <v/>
      </c>
      <c r="M61" s="18" t="n"/>
      <c r="N61" s="23" t="n"/>
      <c r="O61" s="19" t="n"/>
      <c r="P61" s="18" t="n"/>
      <c r="Q61" s="26">
        <f>IF(COUNTA(A61:E61,G61,M61:P61)=0,"",IF(OR(A61="",B61="",C61="",D61="",E61="",M61="",N61="",O61=""),"Complete required inputs",IF(E61&gt;D61,"Check occupied units",IF(F61&gt;Assumptions!$I$8,"Review occupancy assumption",IF(AND(N61="Ready for Review",O61&lt;&gt;"",O61&lt;TODAY()),"Review date passed","")))))</f>
        <v/>
      </c>
    </row>
    <row r="62" ht="20" customHeight="1">
      <c r="A62" s="18" t="n"/>
      <c r="B62" s="18" t="n"/>
      <c r="C62" s="19" t="n"/>
      <c r="D62" s="20" t="n"/>
      <c r="E62" s="20" t="n"/>
      <c r="F62" s="21">
        <f>IF(OR(D62="",E62=""),"",IFERROR(E62/D62,""))</f>
        <v/>
      </c>
      <c r="G62" s="22" t="n"/>
      <c r="H62" s="13">
        <f>IF(OR(A62="",B62="",C62="",E62=""),"",IFERROR(E62*IF(G62="",VLOOKUP(B62,Assumptions!$A$6:$F$10,3,FALSE),G62),""))</f>
        <v/>
      </c>
      <c r="I62" s="13">
        <f>IF(OR(A62="",B62="",C62="",E62=""),"",IFERROR(E62*VLOOKUP(B62,Assumptions!$A$6:$F$10,4,FALSE),""))</f>
        <v/>
      </c>
      <c r="J62" s="13">
        <f>IF(OR(A62="",B62="",C62="",E62=""),"",IFERROR(E62*VLOOKUP(B62,Assumptions!$A$6:$F$10,5,FALSE),""))</f>
        <v/>
      </c>
      <c r="K62" s="13">
        <f>IF(OR(A62="",B62="",C62="",E62=""),"",IFERROR(E62*VLOOKUP(B62,Assumptions!$A$6:$F$10,6,FALSE),""))</f>
        <v/>
      </c>
      <c r="L62" s="13">
        <f>IF(COUNT(H62:K62)=0,"",SUM(H62:K62))</f>
        <v/>
      </c>
      <c r="M62" s="18" t="n"/>
      <c r="N62" s="23" t="n"/>
      <c r="O62" s="19" t="n"/>
      <c r="P62" s="18" t="n"/>
      <c r="Q62" s="24">
        <f>IF(COUNTA(A62:E62,G62,M62:P62)=0,"",IF(OR(A62="",B62="",C62="",D62="",E62="",M62="",N62="",O62=""),"Complete required inputs",IF(E62&gt;D62,"Check occupied units",IF(F62&gt;Assumptions!$I$8,"Review occupancy assumption",IF(AND(N62="Ready for Review",O62&lt;&gt;"",O62&lt;TODAY()),"Review date passed","")))))</f>
        <v/>
      </c>
    </row>
    <row r="63" ht="20" customHeight="1">
      <c r="A63" s="18" t="n"/>
      <c r="B63" s="18" t="n"/>
      <c r="C63" s="19" t="n"/>
      <c r="D63" s="20" t="n"/>
      <c r="E63" s="20" t="n"/>
      <c r="F63" s="25">
        <f>IF(OR(D63="",E63=""),"",IFERROR(E63/D63,""))</f>
        <v/>
      </c>
      <c r="G63" s="22" t="n"/>
      <c r="H63" s="15">
        <f>IF(OR(A63="",B63="",C63="",E63=""),"",IFERROR(E63*IF(G63="",VLOOKUP(B63,Assumptions!$A$6:$F$10,3,FALSE),G63),""))</f>
        <v/>
      </c>
      <c r="I63" s="15">
        <f>IF(OR(A63="",B63="",C63="",E63=""),"",IFERROR(E63*VLOOKUP(B63,Assumptions!$A$6:$F$10,4,FALSE),""))</f>
        <v/>
      </c>
      <c r="J63" s="15">
        <f>IF(OR(A63="",B63="",C63="",E63=""),"",IFERROR(E63*VLOOKUP(B63,Assumptions!$A$6:$F$10,5,FALSE),""))</f>
        <v/>
      </c>
      <c r="K63" s="15">
        <f>IF(OR(A63="",B63="",C63="",E63=""),"",IFERROR(E63*VLOOKUP(B63,Assumptions!$A$6:$F$10,6,FALSE),""))</f>
        <v/>
      </c>
      <c r="L63" s="15">
        <f>IF(COUNT(H63:K63)=0,"",SUM(H63:K63))</f>
        <v/>
      </c>
      <c r="M63" s="18" t="n"/>
      <c r="N63" s="23" t="n"/>
      <c r="O63" s="19" t="n"/>
      <c r="P63" s="18" t="n"/>
      <c r="Q63" s="26">
        <f>IF(COUNTA(A63:E63,G63,M63:P63)=0,"",IF(OR(A63="",B63="",C63="",D63="",E63="",M63="",N63="",O63=""),"Complete required inputs",IF(E63&gt;D63,"Check occupied units",IF(F63&gt;Assumptions!$I$8,"Review occupancy assumption",IF(AND(N63="Ready for Review",O63&lt;&gt;"",O63&lt;TODAY()),"Review date passed","")))))</f>
        <v/>
      </c>
    </row>
    <row r="64" ht="20" customHeight="1">
      <c r="A64" s="18" t="n"/>
      <c r="B64" s="18" t="n"/>
      <c r="C64" s="19" t="n"/>
      <c r="D64" s="20" t="n"/>
      <c r="E64" s="20" t="n"/>
      <c r="F64" s="21">
        <f>IF(OR(D64="",E64=""),"",IFERROR(E64/D64,""))</f>
        <v/>
      </c>
      <c r="G64" s="22" t="n"/>
      <c r="H64" s="13">
        <f>IF(OR(A64="",B64="",C64="",E64=""),"",IFERROR(E64*IF(G64="",VLOOKUP(B64,Assumptions!$A$6:$F$10,3,FALSE),G64),""))</f>
        <v/>
      </c>
      <c r="I64" s="13">
        <f>IF(OR(A64="",B64="",C64="",E64=""),"",IFERROR(E64*VLOOKUP(B64,Assumptions!$A$6:$F$10,4,FALSE),""))</f>
        <v/>
      </c>
      <c r="J64" s="13">
        <f>IF(OR(A64="",B64="",C64="",E64=""),"",IFERROR(E64*VLOOKUP(B64,Assumptions!$A$6:$F$10,5,FALSE),""))</f>
        <v/>
      </c>
      <c r="K64" s="13">
        <f>IF(OR(A64="",B64="",C64="",E64=""),"",IFERROR(E64*VLOOKUP(B64,Assumptions!$A$6:$F$10,6,FALSE),""))</f>
        <v/>
      </c>
      <c r="L64" s="13">
        <f>IF(COUNT(H64:K64)=0,"",SUM(H64:K64))</f>
        <v/>
      </c>
      <c r="M64" s="18" t="n"/>
      <c r="N64" s="23" t="n"/>
      <c r="O64" s="19" t="n"/>
      <c r="P64" s="18" t="n"/>
      <c r="Q64" s="24">
        <f>IF(COUNTA(A64:E64,G64,M64:P64)=0,"",IF(OR(A64="",B64="",C64="",D64="",E64="",M64="",N64="",O64=""),"Complete required inputs",IF(E64&gt;D64,"Check occupied units",IF(F64&gt;Assumptions!$I$8,"Review occupancy assumption",IF(AND(N64="Ready for Review",O64&lt;&gt;"",O64&lt;TODAY()),"Review date passed","")))))</f>
        <v/>
      </c>
    </row>
    <row r="65" ht="20" customHeight="1">
      <c r="A65" s="18" t="n"/>
      <c r="B65" s="18" t="n"/>
      <c r="C65" s="19" t="n"/>
      <c r="D65" s="20" t="n"/>
      <c r="E65" s="20" t="n"/>
      <c r="F65" s="25">
        <f>IF(OR(D65="",E65=""),"",IFERROR(E65/D65,""))</f>
        <v/>
      </c>
      <c r="G65" s="22" t="n"/>
      <c r="H65" s="15">
        <f>IF(OR(A65="",B65="",C65="",E65=""),"",IFERROR(E65*IF(G65="",VLOOKUP(B65,Assumptions!$A$6:$F$10,3,FALSE),G65),""))</f>
        <v/>
      </c>
      <c r="I65" s="15">
        <f>IF(OR(A65="",B65="",C65="",E65=""),"",IFERROR(E65*VLOOKUP(B65,Assumptions!$A$6:$F$10,4,FALSE),""))</f>
        <v/>
      </c>
      <c r="J65" s="15">
        <f>IF(OR(A65="",B65="",C65="",E65=""),"",IFERROR(E65*VLOOKUP(B65,Assumptions!$A$6:$F$10,5,FALSE),""))</f>
        <v/>
      </c>
      <c r="K65" s="15">
        <f>IF(OR(A65="",B65="",C65="",E65=""),"",IFERROR(E65*VLOOKUP(B65,Assumptions!$A$6:$F$10,6,FALSE),""))</f>
        <v/>
      </c>
      <c r="L65" s="15">
        <f>IF(COUNT(H65:K65)=0,"",SUM(H65:K65))</f>
        <v/>
      </c>
      <c r="M65" s="18" t="n"/>
      <c r="N65" s="23" t="n"/>
      <c r="O65" s="19" t="n"/>
      <c r="P65" s="18" t="n"/>
      <c r="Q65" s="26">
        <f>IF(COUNTA(A65:E65,G65,M65:P65)=0,"",IF(OR(A65="",B65="",C65="",D65="",E65="",M65="",N65="",O65=""),"Complete required inputs",IF(E65&gt;D65,"Check occupied units",IF(F65&gt;Assumptions!$I$8,"Review occupancy assumption",IF(AND(N65="Ready for Review",O65&lt;&gt;"",O65&lt;TODAY()),"Review date passed","")))))</f>
        <v/>
      </c>
    </row>
    <row r="66" ht="20" customHeight="1">
      <c r="A66" s="18" t="n"/>
      <c r="B66" s="18" t="n"/>
      <c r="C66" s="19" t="n"/>
      <c r="D66" s="20" t="n"/>
      <c r="E66" s="20" t="n"/>
      <c r="F66" s="21">
        <f>IF(OR(D66="",E66=""),"",IFERROR(E66/D66,""))</f>
        <v/>
      </c>
      <c r="G66" s="22" t="n"/>
      <c r="H66" s="13">
        <f>IF(OR(A66="",B66="",C66="",E66=""),"",IFERROR(E66*IF(G66="",VLOOKUP(B66,Assumptions!$A$6:$F$10,3,FALSE),G66),""))</f>
        <v/>
      </c>
      <c r="I66" s="13">
        <f>IF(OR(A66="",B66="",C66="",E66=""),"",IFERROR(E66*VLOOKUP(B66,Assumptions!$A$6:$F$10,4,FALSE),""))</f>
        <v/>
      </c>
      <c r="J66" s="13">
        <f>IF(OR(A66="",B66="",C66="",E66=""),"",IFERROR(E66*VLOOKUP(B66,Assumptions!$A$6:$F$10,5,FALSE),""))</f>
        <v/>
      </c>
      <c r="K66" s="13">
        <f>IF(OR(A66="",B66="",C66="",E66=""),"",IFERROR(E66*VLOOKUP(B66,Assumptions!$A$6:$F$10,6,FALSE),""))</f>
        <v/>
      </c>
      <c r="L66" s="13">
        <f>IF(COUNT(H66:K66)=0,"",SUM(H66:K66))</f>
        <v/>
      </c>
      <c r="M66" s="18" t="n"/>
      <c r="N66" s="23" t="n"/>
      <c r="O66" s="19" t="n"/>
      <c r="P66" s="18" t="n"/>
      <c r="Q66" s="24">
        <f>IF(COUNTA(A66:E66,G66,M66:P66)=0,"",IF(OR(A66="",B66="",C66="",D66="",E66="",M66="",N66="",O66=""),"Complete required inputs",IF(E66&gt;D66,"Check occupied units",IF(F66&gt;Assumptions!$I$8,"Review occupancy assumption",IF(AND(N66="Ready for Review",O66&lt;&gt;"",O66&lt;TODAY()),"Review date passed","")))))</f>
        <v/>
      </c>
    </row>
    <row r="67" ht="20" customHeight="1">
      <c r="A67" s="18" t="n"/>
      <c r="B67" s="18" t="n"/>
      <c r="C67" s="19" t="n"/>
      <c r="D67" s="20" t="n"/>
      <c r="E67" s="20" t="n"/>
      <c r="F67" s="25">
        <f>IF(OR(D67="",E67=""),"",IFERROR(E67/D67,""))</f>
        <v/>
      </c>
      <c r="G67" s="22" t="n"/>
      <c r="H67" s="15">
        <f>IF(OR(A67="",B67="",C67="",E67=""),"",IFERROR(E67*IF(G67="",VLOOKUP(B67,Assumptions!$A$6:$F$10,3,FALSE),G67),""))</f>
        <v/>
      </c>
      <c r="I67" s="15">
        <f>IF(OR(A67="",B67="",C67="",E67=""),"",IFERROR(E67*VLOOKUP(B67,Assumptions!$A$6:$F$10,4,FALSE),""))</f>
        <v/>
      </c>
      <c r="J67" s="15">
        <f>IF(OR(A67="",B67="",C67="",E67=""),"",IFERROR(E67*VLOOKUP(B67,Assumptions!$A$6:$F$10,5,FALSE),""))</f>
        <v/>
      </c>
      <c r="K67" s="15">
        <f>IF(OR(A67="",B67="",C67="",E67=""),"",IFERROR(E67*VLOOKUP(B67,Assumptions!$A$6:$F$10,6,FALSE),""))</f>
        <v/>
      </c>
      <c r="L67" s="15">
        <f>IF(COUNT(H67:K67)=0,"",SUM(H67:K67))</f>
        <v/>
      </c>
      <c r="M67" s="18" t="n"/>
      <c r="N67" s="23" t="n"/>
      <c r="O67" s="19" t="n"/>
      <c r="P67" s="18" t="n"/>
      <c r="Q67" s="26">
        <f>IF(COUNTA(A67:E67,G67,M67:P67)=0,"",IF(OR(A67="",B67="",C67="",D67="",E67="",M67="",N67="",O67=""),"Complete required inputs",IF(E67&gt;D67,"Check occupied units",IF(F67&gt;Assumptions!$I$8,"Review occupancy assumption",IF(AND(N67="Ready for Review",O67&lt;&gt;"",O67&lt;TODAY()),"Review date passed","")))))</f>
        <v/>
      </c>
    </row>
    <row r="68" ht="20" customHeight="1">
      <c r="A68" s="18" t="n"/>
      <c r="B68" s="18" t="n"/>
      <c r="C68" s="19" t="n"/>
      <c r="D68" s="20" t="n"/>
      <c r="E68" s="20" t="n"/>
      <c r="F68" s="21">
        <f>IF(OR(D68="",E68=""),"",IFERROR(E68/D68,""))</f>
        <v/>
      </c>
      <c r="G68" s="22" t="n"/>
      <c r="H68" s="13">
        <f>IF(OR(A68="",B68="",C68="",E68=""),"",IFERROR(E68*IF(G68="",VLOOKUP(B68,Assumptions!$A$6:$F$10,3,FALSE),G68),""))</f>
        <v/>
      </c>
      <c r="I68" s="13">
        <f>IF(OR(A68="",B68="",C68="",E68=""),"",IFERROR(E68*VLOOKUP(B68,Assumptions!$A$6:$F$10,4,FALSE),""))</f>
        <v/>
      </c>
      <c r="J68" s="13">
        <f>IF(OR(A68="",B68="",C68="",E68=""),"",IFERROR(E68*VLOOKUP(B68,Assumptions!$A$6:$F$10,5,FALSE),""))</f>
        <v/>
      </c>
      <c r="K68" s="13">
        <f>IF(OR(A68="",B68="",C68="",E68=""),"",IFERROR(E68*VLOOKUP(B68,Assumptions!$A$6:$F$10,6,FALSE),""))</f>
        <v/>
      </c>
      <c r="L68" s="13">
        <f>IF(COUNT(H68:K68)=0,"",SUM(H68:K68))</f>
        <v/>
      </c>
      <c r="M68" s="18" t="n"/>
      <c r="N68" s="23" t="n"/>
      <c r="O68" s="19" t="n"/>
      <c r="P68" s="18" t="n"/>
      <c r="Q68" s="24">
        <f>IF(COUNTA(A68:E68,G68,M68:P68)=0,"",IF(OR(A68="",B68="",C68="",D68="",E68="",M68="",N68="",O68=""),"Complete required inputs",IF(E68&gt;D68,"Check occupied units",IF(F68&gt;Assumptions!$I$8,"Review occupancy assumption",IF(AND(N68="Ready for Review",O68&lt;&gt;"",O68&lt;TODAY()),"Review date passed","")))))</f>
        <v/>
      </c>
    </row>
    <row r="69" ht="20" customHeight="1">
      <c r="A69" s="18" t="n"/>
      <c r="B69" s="18" t="n"/>
      <c r="C69" s="19" t="n"/>
      <c r="D69" s="20" t="n"/>
      <c r="E69" s="20" t="n"/>
      <c r="F69" s="25">
        <f>IF(OR(D69="",E69=""),"",IFERROR(E69/D69,""))</f>
        <v/>
      </c>
      <c r="G69" s="22" t="n"/>
      <c r="H69" s="15">
        <f>IF(OR(A69="",B69="",C69="",E69=""),"",IFERROR(E69*IF(G69="",VLOOKUP(B69,Assumptions!$A$6:$F$10,3,FALSE),G69),""))</f>
        <v/>
      </c>
      <c r="I69" s="15">
        <f>IF(OR(A69="",B69="",C69="",E69=""),"",IFERROR(E69*VLOOKUP(B69,Assumptions!$A$6:$F$10,4,FALSE),""))</f>
        <v/>
      </c>
      <c r="J69" s="15">
        <f>IF(OR(A69="",B69="",C69="",E69=""),"",IFERROR(E69*VLOOKUP(B69,Assumptions!$A$6:$F$10,5,FALSE),""))</f>
        <v/>
      </c>
      <c r="K69" s="15">
        <f>IF(OR(A69="",B69="",C69="",E69=""),"",IFERROR(E69*VLOOKUP(B69,Assumptions!$A$6:$F$10,6,FALSE),""))</f>
        <v/>
      </c>
      <c r="L69" s="15">
        <f>IF(COUNT(H69:K69)=0,"",SUM(H69:K69))</f>
        <v/>
      </c>
      <c r="M69" s="18" t="n"/>
      <c r="N69" s="23" t="n"/>
      <c r="O69" s="19" t="n"/>
      <c r="P69" s="18" t="n"/>
      <c r="Q69" s="26">
        <f>IF(COUNTA(A69:E69,G69,M69:P69)=0,"",IF(OR(A69="",B69="",C69="",D69="",E69="",M69="",N69="",O69=""),"Complete required inputs",IF(E69&gt;D69,"Check occupied units",IF(F69&gt;Assumptions!$I$8,"Review occupancy assumption",IF(AND(N69="Ready for Review",O69&lt;&gt;"",O69&lt;TODAY()),"Review date passed","")))))</f>
        <v/>
      </c>
    </row>
    <row r="70" ht="20" customHeight="1">
      <c r="A70" s="18" t="n"/>
      <c r="B70" s="18" t="n"/>
      <c r="C70" s="19" t="n"/>
      <c r="D70" s="20" t="n"/>
      <c r="E70" s="20" t="n"/>
      <c r="F70" s="21">
        <f>IF(OR(D70="",E70=""),"",IFERROR(E70/D70,""))</f>
        <v/>
      </c>
      <c r="G70" s="22" t="n"/>
      <c r="H70" s="13">
        <f>IF(OR(A70="",B70="",C70="",E70=""),"",IFERROR(E70*IF(G70="",VLOOKUP(B70,Assumptions!$A$6:$F$10,3,FALSE),G70),""))</f>
        <v/>
      </c>
      <c r="I70" s="13">
        <f>IF(OR(A70="",B70="",C70="",E70=""),"",IFERROR(E70*VLOOKUP(B70,Assumptions!$A$6:$F$10,4,FALSE),""))</f>
        <v/>
      </c>
      <c r="J70" s="13">
        <f>IF(OR(A70="",B70="",C70="",E70=""),"",IFERROR(E70*VLOOKUP(B70,Assumptions!$A$6:$F$10,5,FALSE),""))</f>
        <v/>
      </c>
      <c r="K70" s="13">
        <f>IF(OR(A70="",B70="",C70="",E70=""),"",IFERROR(E70*VLOOKUP(B70,Assumptions!$A$6:$F$10,6,FALSE),""))</f>
        <v/>
      </c>
      <c r="L70" s="13">
        <f>IF(COUNT(H70:K70)=0,"",SUM(H70:K70))</f>
        <v/>
      </c>
      <c r="M70" s="18" t="n"/>
      <c r="N70" s="23" t="n"/>
      <c r="O70" s="19" t="n"/>
      <c r="P70" s="18" t="n"/>
      <c r="Q70" s="24">
        <f>IF(COUNTA(A70:E70,G70,M70:P70)=0,"",IF(OR(A70="",B70="",C70="",D70="",E70="",M70="",N70="",O70=""),"Complete required inputs",IF(E70&gt;D70,"Check occupied units",IF(F70&gt;Assumptions!$I$8,"Review occupancy assumption",IF(AND(N70="Ready for Review",O70&lt;&gt;"",O70&lt;TODAY()),"Review date passed","")))))</f>
        <v/>
      </c>
    </row>
    <row r="71" ht="20" customHeight="1">
      <c r="A71" s="18" t="n"/>
      <c r="B71" s="18" t="n"/>
      <c r="C71" s="19" t="n"/>
      <c r="D71" s="20" t="n"/>
      <c r="E71" s="20" t="n"/>
      <c r="F71" s="25">
        <f>IF(OR(D71="",E71=""),"",IFERROR(E71/D71,""))</f>
        <v/>
      </c>
      <c r="G71" s="22" t="n"/>
      <c r="H71" s="15">
        <f>IF(OR(A71="",B71="",C71="",E71=""),"",IFERROR(E71*IF(G71="",VLOOKUP(B71,Assumptions!$A$6:$F$10,3,FALSE),G71),""))</f>
        <v/>
      </c>
      <c r="I71" s="15">
        <f>IF(OR(A71="",B71="",C71="",E71=""),"",IFERROR(E71*VLOOKUP(B71,Assumptions!$A$6:$F$10,4,FALSE),""))</f>
        <v/>
      </c>
      <c r="J71" s="15">
        <f>IF(OR(A71="",B71="",C71="",E71=""),"",IFERROR(E71*VLOOKUP(B71,Assumptions!$A$6:$F$10,5,FALSE),""))</f>
        <v/>
      </c>
      <c r="K71" s="15">
        <f>IF(OR(A71="",B71="",C71="",E71=""),"",IFERROR(E71*VLOOKUP(B71,Assumptions!$A$6:$F$10,6,FALSE),""))</f>
        <v/>
      </c>
      <c r="L71" s="15">
        <f>IF(COUNT(H71:K71)=0,"",SUM(H71:K71))</f>
        <v/>
      </c>
      <c r="M71" s="18" t="n"/>
      <c r="N71" s="23" t="n"/>
      <c r="O71" s="19" t="n"/>
      <c r="P71" s="18" t="n"/>
      <c r="Q71" s="26">
        <f>IF(COUNTA(A71:E71,G71,M71:P71)=0,"",IF(OR(A71="",B71="",C71="",D71="",E71="",M71="",N71="",O71=""),"Complete required inputs",IF(E71&gt;D71,"Check occupied units",IF(F71&gt;Assumptions!$I$8,"Review occupancy assumption",IF(AND(N71="Ready for Review",O71&lt;&gt;"",O71&lt;TODAY()),"Review date passed","")))))</f>
        <v/>
      </c>
    </row>
    <row r="72" ht="20" customHeight="1">
      <c r="A72" s="18" t="n"/>
      <c r="B72" s="18" t="n"/>
      <c r="C72" s="19" t="n"/>
      <c r="D72" s="20" t="n"/>
      <c r="E72" s="20" t="n"/>
      <c r="F72" s="21">
        <f>IF(OR(D72="",E72=""),"",IFERROR(E72/D72,""))</f>
        <v/>
      </c>
      <c r="G72" s="22" t="n"/>
      <c r="H72" s="13">
        <f>IF(OR(A72="",B72="",C72="",E72=""),"",IFERROR(E72*IF(G72="",VLOOKUP(B72,Assumptions!$A$6:$F$10,3,FALSE),G72),""))</f>
        <v/>
      </c>
      <c r="I72" s="13">
        <f>IF(OR(A72="",B72="",C72="",E72=""),"",IFERROR(E72*VLOOKUP(B72,Assumptions!$A$6:$F$10,4,FALSE),""))</f>
        <v/>
      </c>
      <c r="J72" s="13">
        <f>IF(OR(A72="",B72="",C72="",E72=""),"",IFERROR(E72*VLOOKUP(B72,Assumptions!$A$6:$F$10,5,FALSE),""))</f>
        <v/>
      </c>
      <c r="K72" s="13">
        <f>IF(OR(A72="",B72="",C72="",E72=""),"",IFERROR(E72*VLOOKUP(B72,Assumptions!$A$6:$F$10,6,FALSE),""))</f>
        <v/>
      </c>
      <c r="L72" s="13">
        <f>IF(COUNT(H72:K72)=0,"",SUM(H72:K72))</f>
        <v/>
      </c>
      <c r="M72" s="18" t="n"/>
      <c r="N72" s="23" t="n"/>
      <c r="O72" s="19" t="n"/>
      <c r="P72" s="18" t="n"/>
      <c r="Q72" s="24">
        <f>IF(COUNTA(A72:E72,G72,M72:P72)=0,"",IF(OR(A72="",B72="",C72="",D72="",E72="",M72="",N72="",O72=""),"Complete required inputs",IF(E72&gt;D72,"Check occupied units",IF(F72&gt;Assumptions!$I$8,"Review occupancy assumption",IF(AND(N72="Ready for Review",O72&lt;&gt;"",O72&lt;TODAY()),"Review date passed","")))))</f>
        <v/>
      </c>
    </row>
    <row r="73" ht="20" customHeight="1">
      <c r="A73" s="18" t="n"/>
      <c r="B73" s="18" t="n"/>
      <c r="C73" s="19" t="n"/>
      <c r="D73" s="20" t="n"/>
      <c r="E73" s="20" t="n"/>
      <c r="F73" s="25">
        <f>IF(OR(D73="",E73=""),"",IFERROR(E73/D73,""))</f>
        <v/>
      </c>
      <c r="G73" s="22" t="n"/>
      <c r="H73" s="15">
        <f>IF(OR(A73="",B73="",C73="",E73=""),"",IFERROR(E73*IF(G73="",VLOOKUP(B73,Assumptions!$A$6:$F$10,3,FALSE),G73),""))</f>
        <v/>
      </c>
      <c r="I73" s="15">
        <f>IF(OR(A73="",B73="",C73="",E73=""),"",IFERROR(E73*VLOOKUP(B73,Assumptions!$A$6:$F$10,4,FALSE),""))</f>
        <v/>
      </c>
      <c r="J73" s="15">
        <f>IF(OR(A73="",B73="",C73="",E73=""),"",IFERROR(E73*VLOOKUP(B73,Assumptions!$A$6:$F$10,5,FALSE),""))</f>
        <v/>
      </c>
      <c r="K73" s="15">
        <f>IF(OR(A73="",B73="",C73="",E73=""),"",IFERROR(E73*VLOOKUP(B73,Assumptions!$A$6:$F$10,6,FALSE),""))</f>
        <v/>
      </c>
      <c r="L73" s="15">
        <f>IF(COUNT(H73:K73)=0,"",SUM(H73:K73))</f>
        <v/>
      </c>
      <c r="M73" s="18" t="n"/>
      <c r="N73" s="23" t="n"/>
      <c r="O73" s="19" t="n"/>
      <c r="P73" s="18" t="n"/>
      <c r="Q73" s="26">
        <f>IF(COUNTA(A73:E73,G73,M73:P73)=0,"",IF(OR(A73="",B73="",C73="",D73="",E73="",M73="",N73="",O73=""),"Complete required inputs",IF(E73&gt;D73,"Check occupied units",IF(F73&gt;Assumptions!$I$8,"Review occupancy assumption",IF(AND(N73="Ready for Review",O73&lt;&gt;"",O73&lt;TODAY()),"Review date passed","")))))</f>
        <v/>
      </c>
    </row>
    <row r="74" ht="20" customHeight="1">
      <c r="A74" s="18" t="n"/>
      <c r="B74" s="18" t="n"/>
      <c r="C74" s="19" t="n"/>
      <c r="D74" s="20" t="n"/>
      <c r="E74" s="20" t="n"/>
      <c r="F74" s="21">
        <f>IF(OR(D74="",E74=""),"",IFERROR(E74/D74,""))</f>
        <v/>
      </c>
      <c r="G74" s="22" t="n"/>
      <c r="H74" s="13">
        <f>IF(OR(A74="",B74="",C74="",E74=""),"",IFERROR(E74*IF(G74="",VLOOKUP(B74,Assumptions!$A$6:$F$10,3,FALSE),G74),""))</f>
        <v/>
      </c>
      <c r="I74" s="13">
        <f>IF(OR(A74="",B74="",C74="",E74=""),"",IFERROR(E74*VLOOKUP(B74,Assumptions!$A$6:$F$10,4,FALSE),""))</f>
        <v/>
      </c>
      <c r="J74" s="13">
        <f>IF(OR(A74="",B74="",C74="",E74=""),"",IFERROR(E74*VLOOKUP(B74,Assumptions!$A$6:$F$10,5,FALSE),""))</f>
        <v/>
      </c>
      <c r="K74" s="13">
        <f>IF(OR(A74="",B74="",C74="",E74=""),"",IFERROR(E74*VLOOKUP(B74,Assumptions!$A$6:$F$10,6,FALSE),""))</f>
        <v/>
      </c>
      <c r="L74" s="13">
        <f>IF(COUNT(H74:K74)=0,"",SUM(H74:K74))</f>
        <v/>
      </c>
      <c r="M74" s="18" t="n"/>
      <c r="N74" s="23" t="n"/>
      <c r="O74" s="19" t="n"/>
      <c r="P74" s="18" t="n"/>
      <c r="Q74" s="24">
        <f>IF(COUNTA(A74:E74,G74,M74:P74)=0,"",IF(OR(A74="",B74="",C74="",D74="",E74="",M74="",N74="",O74=""),"Complete required inputs",IF(E74&gt;D74,"Check occupied units",IF(F74&gt;Assumptions!$I$8,"Review occupancy assumption",IF(AND(N74="Ready for Review",O74&lt;&gt;"",O74&lt;TODAY()),"Review date passed","")))))</f>
        <v/>
      </c>
    </row>
    <row r="75" ht="20" customHeight="1">
      <c r="A75" s="18" t="n"/>
      <c r="B75" s="18" t="n"/>
      <c r="C75" s="19" t="n"/>
      <c r="D75" s="20" t="n"/>
      <c r="E75" s="20" t="n"/>
      <c r="F75" s="25">
        <f>IF(OR(D75="",E75=""),"",IFERROR(E75/D75,""))</f>
        <v/>
      </c>
      <c r="G75" s="22" t="n"/>
      <c r="H75" s="15">
        <f>IF(OR(A75="",B75="",C75="",E75=""),"",IFERROR(E75*IF(G75="",VLOOKUP(B75,Assumptions!$A$6:$F$10,3,FALSE),G75),""))</f>
        <v/>
      </c>
      <c r="I75" s="15">
        <f>IF(OR(A75="",B75="",C75="",E75=""),"",IFERROR(E75*VLOOKUP(B75,Assumptions!$A$6:$F$10,4,FALSE),""))</f>
        <v/>
      </c>
      <c r="J75" s="15">
        <f>IF(OR(A75="",B75="",C75="",E75=""),"",IFERROR(E75*VLOOKUP(B75,Assumptions!$A$6:$F$10,5,FALSE),""))</f>
        <v/>
      </c>
      <c r="K75" s="15">
        <f>IF(OR(A75="",B75="",C75="",E75=""),"",IFERROR(E75*VLOOKUP(B75,Assumptions!$A$6:$F$10,6,FALSE),""))</f>
        <v/>
      </c>
      <c r="L75" s="15">
        <f>IF(COUNT(H75:K75)=0,"",SUM(H75:K75))</f>
        <v/>
      </c>
      <c r="M75" s="18" t="n"/>
      <c r="N75" s="23" t="n"/>
      <c r="O75" s="19" t="n"/>
      <c r="P75" s="18" t="n"/>
      <c r="Q75" s="26">
        <f>IF(COUNTA(A75:E75,G75,M75:P75)=0,"",IF(OR(A75="",B75="",C75="",D75="",E75="",M75="",N75="",O75=""),"Complete required inputs",IF(E75&gt;D75,"Check occupied units",IF(F75&gt;Assumptions!$I$8,"Review occupancy assumption",IF(AND(N75="Ready for Review",O75&lt;&gt;"",O75&lt;TODAY()),"Review date passed","")))))</f>
        <v/>
      </c>
    </row>
    <row r="76" ht="20" customHeight="1">
      <c r="A76" s="18" t="n"/>
      <c r="B76" s="18" t="n"/>
      <c r="C76" s="19" t="n"/>
      <c r="D76" s="20" t="n"/>
      <c r="E76" s="20" t="n"/>
      <c r="F76" s="21">
        <f>IF(OR(D76="",E76=""),"",IFERROR(E76/D76,""))</f>
        <v/>
      </c>
      <c r="G76" s="22" t="n"/>
      <c r="H76" s="13">
        <f>IF(OR(A76="",B76="",C76="",E76=""),"",IFERROR(E76*IF(G76="",VLOOKUP(B76,Assumptions!$A$6:$F$10,3,FALSE),G76),""))</f>
        <v/>
      </c>
      <c r="I76" s="13">
        <f>IF(OR(A76="",B76="",C76="",E76=""),"",IFERROR(E76*VLOOKUP(B76,Assumptions!$A$6:$F$10,4,FALSE),""))</f>
        <v/>
      </c>
      <c r="J76" s="13">
        <f>IF(OR(A76="",B76="",C76="",E76=""),"",IFERROR(E76*VLOOKUP(B76,Assumptions!$A$6:$F$10,5,FALSE),""))</f>
        <v/>
      </c>
      <c r="K76" s="13">
        <f>IF(OR(A76="",B76="",C76="",E76=""),"",IFERROR(E76*VLOOKUP(B76,Assumptions!$A$6:$F$10,6,FALSE),""))</f>
        <v/>
      </c>
      <c r="L76" s="13">
        <f>IF(COUNT(H76:K76)=0,"",SUM(H76:K76))</f>
        <v/>
      </c>
      <c r="M76" s="18" t="n"/>
      <c r="N76" s="23" t="n"/>
      <c r="O76" s="19" t="n"/>
      <c r="P76" s="18" t="n"/>
      <c r="Q76" s="24">
        <f>IF(COUNTA(A76:E76,G76,M76:P76)=0,"",IF(OR(A76="",B76="",C76="",D76="",E76="",M76="",N76="",O76=""),"Complete required inputs",IF(E76&gt;D76,"Check occupied units",IF(F76&gt;Assumptions!$I$8,"Review occupancy assumption",IF(AND(N76="Ready for Review",O76&lt;&gt;"",O76&lt;TODAY()),"Review date passed","")))))</f>
        <v/>
      </c>
    </row>
    <row r="77" ht="20" customHeight="1">
      <c r="A77" s="18" t="n"/>
      <c r="B77" s="18" t="n"/>
      <c r="C77" s="19" t="n"/>
      <c r="D77" s="20" t="n"/>
      <c r="E77" s="20" t="n"/>
      <c r="F77" s="25">
        <f>IF(OR(D77="",E77=""),"",IFERROR(E77/D77,""))</f>
        <v/>
      </c>
      <c r="G77" s="22" t="n"/>
      <c r="H77" s="15">
        <f>IF(OR(A77="",B77="",C77="",E77=""),"",IFERROR(E77*IF(G77="",VLOOKUP(B77,Assumptions!$A$6:$F$10,3,FALSE),G77),""))</f>
        <v/>
      </c>
      <c r="I77" s="15">
        <f>IF(OR(A77="",B77="",C77="",E77=""),"",IFERROR(E77*VLOOKUP(B77,Assumptions!$A$6:$F$10,4,FALSE),""))</f>
        <v/>
      </c>
      <c r="J77" s="15">
        <f>IF(OR(A77="",B77="",C77="",E77=""),"",IFERROR(E77*VLOOKUP(B77,Assumptions!$A$6:$F$10,5,FALSE),""))</f>
        <v/>
      </c>
      <c r="K77" s="15">
        <f>IF(OR(A77="",B77="",C77="",E77=""),"",IFERROR(E77*VLOOKUP(B77,Assumptions!$A$6:$F$10,6,FALSE),""))</f>
        <v/>
      </c>
      <c r="L77" s="15">
        <f>IF(COUNT(H77:K77)=0,"",SUM(H77:K77))</f>
        <v/>
      </c>
      <c r="M77" s="18" t="n"/>
      <c r="N77" s="23" t="n"/>
      <c r="O77" s="19" t="n"/>
      <c r="P77" s="18" t="n"/>
      <c r="Q77" s="26">
        <f>IF(COUNTA(A77:E77,G77,M77:P77)=0,"",IF(OR(A77="",B77="",C77="",D77="",E77="",M77="",N77="",O77=""),"Complete required inputs",IF(E77&gt;D77,"Check occupied units",IF(F77&gt;Assumptions!$I$8,"Review occupancy assumption",IF(AND(N77="Ready for Review",O77&lt;&gt;"",O77&lt;TODAY()),"Review date passed","")))))</f>
        <v/>
      </c>
    </row>
    <row r="78" ht="20" customHeight="1">
      <c r="A78" s="18" t="n"/>
      <c r="B78" s="18" t="n"/>
      <c r="C78" s="19" t="n"/>
      <c r="D78" s="20" t="n"/>
      <c r="E78" s="20" t="n"/>
      <c r="F78" s="21">
        <f>IF(OR(D78="",E78=""),"",IFERROR(E78/D78,""))</f>
        <v/>
      </c>
      <c r="G78" s="22" t="n"/>
      <c r="H78" s="13">
        <f>IF(OR(A78="",B78="",C78="",E78=""),"",IFERROR(E78*IF(G78="",VLOOKUP(B78,Assumptions!$A$6:$F$10,3,FALSE),G78),""))</f>
        <v/>
      </c>
      <c r="I78" s="13">
        <f>IF(OR(A78="",B78="",C78="",E78=""),"",IFERROR(E78*VLOOKUP(B78,Assumptions!$A$6:$F$10,4,FALSE),""))</f>
        <v/>
      </c>
      <c r="J78" s="13">
        <f>IF(OR(A78="",B78="",C78="",E78=""),"",IFERROR(E78*VLOOKUP(B78,Assumptions!$A$6:$F$10,5,FALSE),""))</f>
        <v/>
      </c>
      <c r="K78" s="13">
        <f>IF(OR(A78="",B78="",C78="",E78=""),"",IFERROR(E78*VLOOKUP(B78,Assumptions!$A$6:$F$10,6,FALSE),""))</f>
        <v/>
      </c>
      <c r="L78" s="13">
        <f>IF(COUNT(H78:K78)=0,"",SUM(H78:K78))</f>
        <v/>
      </c>
      <c r="M78" s="18" t="n"/>
      <c r="N78" s="23" t="n"/>
      <c r="O78" s="19" t="n"/>
      <c r="P78" s="18" t="n"/>
      <c r="Q78" s="24">
        <f>IF(COUNTA(A78:E78,G78,M78:P78)=0,"",IF(OR(A78="",B78="",C78="",D78="",E78="",M78="",N78="",O78=""),"Complete required inputs",IF(E78&gt;D78,"Check occupied units",IF(F78&gt;Assumptions!$I$8,"Review occupancy assumption",IF(AND(N78="Ready for Review",O78&lt;&gt;"",O78&lt;TODAY()),"Review date passed","")))))</f>
        <v/>
      </c>
    </row>
    <row r="79" ht="20" customHeight="1">
      <c r="A79" s="18" t="n"/>
      <c r="B79" s="18" t="n"/>
      <c r="C79" s="19" t="n"/>
      <c r="D79" s="20" t="n"/>
      <c r="E79" s="20" t="n"/>
      <c r="F79" s="25">
        <f>IF(OR(D79="",E79=""),"",IFERROR(E79/D79,""))</f>
        <v/>
      </c>
      <c r="G79" s="22" t="n"/>
      <c r="H79" s="15">
        <f>IF(OR(A79="",B79="",C79="",E79=""),"",IFERROR(E79*IF(G79="",VLOOKUP(B79,Assumptions!$A$6:$F$10,3,FALSE),G79),""))</f>
        <v/>
      </c>
      <c r="I79" s="15">
        <f>IF(OR(A79="",B79="",C79="",E79=""),"",IFERROR(E79*VLOOKUP(B79,Assumptions!$A$6:$F$10,4,FALSE),""))</f>
        <v/>
      </c>
      <c r="J79" s="15">
        <f>IF(OR(A79="",B79="",C79="",E79=""),"",IFERROR(E79*VLOOKUP(B79,Assumptions!$A$6:$F$10,5,FALSE),""))</f>
        <v/>
      </c>
      <c r="K79" s="15">
        <f>IF(OR(A79="",B79="",C79="",E79=""),"",IFERROR(E79*VLOOKUP(B79,Assumptions!$A$6:$F$10,6,FALSE),""))</f>
        <v/>
      </c>
      <c r="L79" s="15">
        <f>IF(COUNT(H79:K79)=0,"",SUM(H79:K79))</f>
        <v/>
      </c>
      <c r="M79" s="18" t="n"/>
      <c r="N79" s="23" t="n"/>
      <c r="O79" s="19" t="n"/>
      <c r="P79" s="18" t="n"/>
      <c r="Q79" s="26">
        <f>IF(COUNTA(A79:E79,G79,M79:P79)=0,"",IF(OR(A79="",B79="",C79="",D79="",E79="",M79="",N79="",O79=""),"Complete required inputs",IF(E79&gt;D79,"Check occupied units",IF(F79&gt;Assumptions!$I$8,"Review occupancy assumption",IF(AND(N79="Ready for Review",O79&lt;&gt;"",O79&lt;TODAY()),"Review date passed","")))))</f>
        <v/>
      </c>
    </row>
    <row r="80" ht="20" customHeight="1">
      <c r="A80" s="18" t="n"/>
      <c r="B80" s="18" t="n"/>
      <c r="C80" s="19" t="n"/>
      <c r="D80" s="20" t="n"/>
      <c r="E80" s="20" t="n"/>
      <c r="F80" s="21">
        <f>IF(OR(D80="",E80=""),"",IFERROR(E80/D80,""))</f>
        <v/>
      </c>
      <c r="G80" s="22" t="n"/>
      <c r="H80" s="13">
        <f>IF(OR(A80="",B80="",C80="",E80=""),"",IFERROR(E80*IF(G80="",VLOOKUP(B80,Assumptions!$A$6:$F$10,3,FALSE),G80),""))</f>
        <v/>
      </c>
      <c r="I80" s="13">
        <f>IF(OR(A80="",B80="",C80="",E80=""),"",IFERROR(E80*VLOOKUP(B80,Assumptions!$A$6:$F$10,4,FALSE),""))</f>
        <v/>
      </c>
      <c r="J80" s="13">
        <f>IF(OR(A80="",B80="",C80="",E80=""),"",IFERROR(E80*VLOOKUP(B80,Assumptions!$A$6:$F$10,5,FALSE),""))</f>
        <v/>
      </c>
      <c r="K80" s="13">
        <f>IF(OR(A80="",B80="",C80="",E80=""),"",IFERROR(E80*VLOOKUP(B80,Assumptions!$A$6:$F$10,6,FALSE),""))</f>
        <v/>
      </c>
      <c r="L80" s="13">
        <f>IF(COUNT(H80:K80)=0,"",SUM(H80:K80))</f>
        <v/>
      </c>
      <c r="M80" s="18" t="n"/>
      <c r="N80" s="23" t="n"/>
      <c r="O80" s="19" t="n"/>
      <c r="P80" s="18" t="n"/>
      <c r="Q80" s="24">
        <f>IF(COUNTA(A80:E80,G80,M80:P80)=0,"",IF(OR(A80="",B80="",C80="",D80="",E80="",M80="",N80="",O80=""),"Complete required inputs",IF(E80&gt;D80,"Check occupied units",IF(F80&gt;Assumptions!$I$8,"Review occupancy assumption",IF(AND(N80="Ready for Review",O80&lt;&gt;"",O80&lt;TODAY()),"Review date passed","")))))</f>
        <v/>
      </c>
    </row>
    <row r="81" ht="20" customHeight="1">
      <c r="A81" s="18" t="n"/>
      <c r="B81" s="18" t="n"/>
      <c r="C81" s="19" t="n"/>
      <c r="D81" s="20" t="n"/>
      <c r="E81" s="20" t="n"/>
      <c r="F81" s="25">
        <f>IF(OR(D81="",E81=""),"",IFERROR(E81/D81,""))</f>
        <v/>
      </c>
      <c r="G81" s="22" t="n"/>
      <c r="H81" s="15">
        <f>IF(OR(A81="",B81="",C81="",E81=""),"",IFERROR(E81*IF(G81="",VLOOKUP(B81,Assumptions!$A$6:$F$10,3,FALSE),G81),""))</f>
        <v/>
      </c>
      <c r="I81" s="15">
        <f>IF(OR(A81="",B81="",C81="",E81=""),"",IFERROR(E81*VLOOKUP(B81,Assumptions!$A$6:$F$10,4,FALSE),""))</f>
        <v/>
      </c>
      <c r="J81" s="15">
        <f>IF(OR(A81="",B81="",C81="",E81=""),"",IFERROR(E81*VLOOKUP(B81,Assumptions!$A$6:$F$10,5,FALSE),""))</f>
        <v/>
      </c>
      <c r="K81" s="15">
        <f>IF(OR(A81="",B81="",C81="",E81=""),"",IFERROR(E81*VLOOKUP(B81,Assumptions!$A$6:$F$10,6,FALSE),""))</f>
        <v/>
      </c>
      <c r="L81" s="15">
        <f>IF(COUNT(H81:K81)=0,"",SUM(H81:K81))</f>
        <v/>
      </c>
      <c r="M81" s="18" t="n"/>
      <c r="N81" s="23" t="n"/>
      <c r="O81" s="19" t="n"/>
      <c r="P81" s="18" t="n"/>
      <c r="Q81" s="26">
        <f>IF(COUNTA(A81:E81,G81,M81:P81)=0,"",IF(OR(A81="",B81="",C81="",D81="",E81="",M81="",N81="",O81=""),"Complete required inputs",IF(E81&gt;D81,"Check occupied units",IF(F81&gt;Assumptions!$I$8,"Review occupancy assumption",IF(AND(N81="Ready for Review",O81&lt;&gt;"",O81&lt;TODAY()),"Review date passed","")))))</f>
        <v/>
      </c>
    </row>
    <row r="82" ht="20" customHeight="1">
      <c r="A82" s="18" t="n"/>
      <c r="B82" s="18" t="n"/>
      <c r="C82" s="19" t="n"/>
      <c r="D82" s="20" t="n"/>
      <c r="E82" s="20" t="n"/>
      <c r="F82" s="21">
        <f>IF(OR(D82="",E82=""),"",IFERROR(E82/D82,""))</f>
        <v/>
      </c>
      <c r="G82" s="22" t="n"/>
      <c r="H82" s="13">
        <f>IF(OR(A82="",B82="",C82="",E82=""),"",IFERROR(E82*IF(G82="",VLOOKUP(B82,Assumptions!$A$6:$F$10,3,FALSE),G82),""))</f>
        <v/>
      </c>
      <c r="I82" s="13">
        <f>IF(OR(A82="",B82="",C82="",E82=""),"",IFERROR(E82*VLOOKUP(B82,Assumptions!$A$6:$F$10,4,FALSE),""))</f>
        <v/>
      </c>
      <c r="J82" s="13">
        <f>IF(OR(A82="",B82="",C82="",E82=""),"",IFERROR(E82*VLOOKUP(B82,Assumptions!$A$6:$F$10,5,FALSE),""))</f>
        <v/>
      </c>
      <c r="K82" s="13">
        <f>IF(OR(A82="",B82="",C82="",E82=""),"",IFERROR(E82*VLOOKUP(B82,Assumptions!$A$6:$F$10,6,FALSE),""))</f>
        <v/>
      </c>
      <c r="L82" s="13">
        <f>IF(COUNT(H82:K82)=0,"",SUM(H82:K82))</f>
        <v/>
      </c>
      <c r="M82" s="18" t="n"/>
      <c r="N82" s="23" t="n"/>
      <c r="O82" s="19" t="n"/>
      <c r="P82" s="18" t="n"/>
      <c r="Q82" s="24">
        <f>IF(COUNTA(A82:E82,G82,M82:P82)=0,"",IF(OR(A82="",B82="",C82="",D82="",E82="",M82="",N82="",O82=""),"Complete required inputs",IF(E82&gt;D82,"Check occupied units",IF(F82&gt;Assumptions!$I$8,"Review occupancy assumption",IF(AND(N82="Ready for Review",O82&lt;&gt;"",O82&lt;TODAY()),"Review date passed","")))))</f>
        <v/>
      </c>
    </row>
    <row r="83" ht="20" customHeight="1">
      <c r="A83" s="18" t="n"/>
      <c r="B83" s="18" t="n"/>
      <c r="C83" s="19" t="n"/>
      <c r="D83" s="20" t="n"/>
      <c r="E83" s="20" t="n"/>
      <c r="F83" s="25">
        <f>IF(OR(D83="",E83=""),"",IFERROR(E83/D83,""))</f>
        <v/>
      </c>
      <c r="G83" s="22" t="n"/>
      <c r="H83" s="15">
        <f>IF(OR(A83="",B83="",C83="",E83=""),"",IFERROR(E83*IF(G83="",VLOOKUP(B83,Assumptions!$A$6:$F$10,3,FALSE),G83),""))</f>
        <v/>
      </c>
      <c r="I83" s="15">
        <f>IF(OR(A83="",B83="",C83="",E83=""),"",IFERROR(E83*VLOOKUP(B83,Assumptions!$A$6:$F$10,4,FALSE),""))</f>
        <v/>
      </c>
      <c r="J83" s="15">
        <f>IF(OR(A83="",B83="",C83="",E83=""),"",IFERROR(E83*VLOOKUP(B83,Assumptions!$A$6:$F$10,5,FALSE),""))</f>
        <v/>
      </c>
      <c r="K83" s="15">
        <f>IF(OR(A83="",B83="",C83="",E83=""),"",IFERROR(E83*VLOOKUP(B83,Assumptions!$A$6:$F$10,6,FALSE),""))</f>
        <v/>
      </c>
      <c r="L83" s="15">
        <f>IF(COUNT(H83:K83)=0,"",SUM(H83:K83))</f>
        <v/>
      </c>
      <c r="M83" s="18" t="n"/>
      <c r="N83" s="23" t="n"/>
      <c r="O83" s="19" t="n"/>
      <c r="P83" s="18" t="n"/>
      <c r="Q83" s="26">
        <f>IF(COUNTA(A83:E83,G83,M83:P83)=0,"",IF(OR(A83="",B83="",C83="",D83="",E83="",M83="",N83="",O83=""),"Complete required inputs",IF(E83&gt;D83,"Check occupied units",IF(F83&gt;Assumptions!$I$8,"Review occupancy assumption",IF(AND(N83="Ready for Review",O83&lt;&gt;"",O83&lt;TODAY()),"Review date passed","")))))</f>
        <v/>
      </c>
    </row>
    <row r="84" ht="20" customHeight="1">
      <c r="A84" s="18" t="n"/>
      <c r="B84" s="18" t="n"/>
      <c r="C84" s="19" t="n"/>
      <c r="D84" s="20" t="n"/>
      <c r="E84" s="20" t="n"/>
      <c r="F84" s="21">
        <f>IF(OR(D84="",E84=""),"",IFERROR(E84/D84,""))</f>
        <v/>
      </c>
      <c r="G84" s="22" t="n"/>
      <c r="H84" s="13">
        <f>IF(OR(A84="",B84="",C84="",E84=""),"",IFERROR(E84*IF(G84="",VLOOKUP(B84,Assumptions!$A$6:$F$10,3,FALSE),G84),""))</f>
        <v/>
      </c>
      <c r="I84" s="13">
        <f>IF(OR(A84="",B84="",C84="",E84=""),"",IFERROR(E84*VLOOKUP(B84,Assumptions!$A$6:$F$10,4,FALSE),""))</f>
        <v/>
      </c>
      <c r="J84" s="13">
        <f>IF(OR(A84="",B84="",C84="",E84=""),"",IFERROR(E84*VLOOKUP(B84,Assumptions!$A$6:$F$10,5,FALSE),""))</f>
        <v/>
      </c>
      <c r="K84" s="13">
        <f>IF(OR(A84="",B84="",C84="",E84=""),"",IFERROR(E84*VLOOKUP(B84,Assumptions!$A$6:$F$10,6,FALSE),""))</f>
        <v/>
      </c>
      <c r="L84" s="13">
        <f>IF(COUNT(H84:K84)=0,"",SUM(H84:K84))</f>
        <v/>
      </c>
      <c r="M84" s="18" t="n"/>
      <c r="N84" s="23" t="n"/>
      <c r="O84" s="19" t="n"/>
      <c r="P84" s="18" t="n"/>
      <c r="Q84" s="24">
        <f>IF(COUNTA(A84:E84,G84,M84:P84)=0,"",IF(OR(A84="",B84="",C84="",D84="",E84="",M84="",N84="",O84=""),"Complete required inputs",IF(E84&gt;D84,"Check occupied units",IF(F84&gt;Assumptions!$I$8,"Review occupancy assumption",IF(AND(N84="Ready for Review",O84&lt;&gt;"",O84&lt;TODAY()),"Review date passed","")))))</f>
        <v/>
      </c>
    </row>
    <row r="85" ht="20" customHeight="1">
      <c r="A85" s="18" t="n"/>
      <c r="B85" s="18" t="n"/>
      <c r="C85" s="19" t="n"/>
      <c r="D85" s="20" t="n"/>
      <c r="E85" s="20" t="n"/>
      <c r="F85" s="25">
        <f>IF(OR(D85="",E85=""),"",IFERROR(E85/D85,""))</f>
        <v/>
      </c>
      <c r="G85" s="22" t="n"/>
      <c r="H85" s="15">
        <f>IF(OR(A85="",B85="",C85="",E85=""),"",IFERROR(E85*IF(G85="",VLOOKUP(B85,Assumptions!$A$6:$F$10,3,FALSE),G85),""))</f>
        <v/>
      </c>
      <c r="I85" s="15">
        <f>IF(OR(A85="",B85="",C85="",E85=""),"",IFERROR(E85*VLOOKUP(B85,Assumptions!$A$6:$F$10,4,FALSE),""))</f>
        <v/>
      </c>
      <c r="J85" s="15">
        <f>IF(OR(A85="",B85="",C85="",E85=""),"",IFERROR(E85*VLOOKUP(B85,Assumptions!$A$6:$F$10,5,FALSE),""))</f>
        <v/>
      </c>
      <c r="K85" s="15">
        <f>IF(OR(A85="",B85="",C85="",E85=""),"",IFERROR(E85*VLOOKUP(B85,Assumptions!$A$6:$F$10,6,FALSE),""))</f>
        <v/>
      </c>
      <c r="L85" s="15">
        <f>IF(COUNT(H85:K85)=0,"",SUM(H85:K85))</f>
        <v/>
      </c>
      <c r="M85" s="18" t="n"/>
      <c r="N85" s="23" t="n"/>
      <c r="O85" s="19" t="n"/>
      <c r="P85" s="18" t="n"/>
      <c r="Q85" s="26">
        <f>IF(COUNTA(A85:E85,G85,M85:P85)=0,"",IF(OR(A85="",B85="",C85="",D85="",E85="",M85="",N85="",O85=""),"Complete required inputs",IF(E85&gt;D85,"Check occupied units",IF(F85&gt;Assumptions!$I$8,"Review occupancy assumption",IF(AND(N85="Ready for Review",O85&lt;&gt;"",O85&lt;TODAY()),"Review date passed","")))))</f>
        <v/>
      </c>
    </row>
    <row r="86" ht="20" customHeight="1">
      <c r="A86" s="18" t="n"/>
      <c r="B86" s="18" t="n"/>
      <c r="C86" s="19" t="n"/>
      <c r="D86" s="20" t="n"/>
      <c r="E86" s="20" t="n"/>
      <c r="F86" s="21">
        <f>IF(OR(D86="",E86=""),"",IFERROR(E86/D86,""))</f>
        <v/>
      </c>
      <c r="G86" s="22" t="n"/>
      <c r="H86" s="13">
        <f>IF(OR(A86="",B86="",C86="",E86=""),"",IFERROR(E86*IF(G86="",VLOOKUP(B86,Assumptions!$A$6:$F$10,3,FALSE),G86),""))</f>
        <v/>
      </c>
      <c r="I86" s="13">
        <f>IF(OR(A86="",B86="",C86="",E86=""),"",IFERROR(E86*VLOOKUP(B86,Assumptions!$A$6:$F$10,4,FALSE),""))</f>
        <v/>
      </c>
      <c r="J86" s="13">
        <f>IF(OR(A86="",B86="",C86="",E86=""),"",IFERROR(E86*VLOOKUP(B86,Assumptions!$A$6:$F$10,5,FALSE),""))</f>
        <v/>
      </c>
      <c r="K86" s="13">
        <f>IF(OR(A86="",B86="",C86="",E86=""),"",IFERROR(E86*VLOOKUP(B86,Assumptions!$A$6:$F$10,6,FALSE),""))</f>
        <v/>
      </c>
      <c r="L86" s="13">
        <f>IF(COUNT(H86:K86)=0,"",SUM(H86:K86))</f>
        <v/>
      </c>
      <c r="M86" s="18" t="n"/>
      <c r="N86" s="23" t="n"/>
      <c r="O86" s="19" t="n"/>
      <c r="P86" s="18" t="n"/>
      <c r="Q86" s="24">
        <f>IF(COUNTA(A86:E86,G86,M86:P86)=0,"",IF(OR(A86="",B86="",C86="",D86="",E86="",M86="",N86="",O86=""),"Complete required inputs",IF(E86&gt;D86,"Check occupied units",IF(F86&gt;Assumptions!$I$8,"Review occupancy assumption",IF(AND(N86="Ready for Review",O86&lt;&gt;"",O86&lt;TODAY()),"Review date passed","")))))</f>
        <v/>
      </c>
    </row>
    <row r="87" ht="20" customHeight="1">
      <c r="A87" s="18" t="n"/>
      <c r="B87" s="18" t="n"/>
      <c r="C87" s="19" t="n"/>
      <c r="D87" s="20" t="n"/>
      <c r="E87" s="20" t="n"/>
      <c r="F87" s="25">
        <f>IF(OR(D87="",E87=""),"",IFERROR(E87/D87,""))</f>
        <v/>
      </c>
      <c r="G87" s="22" t="n"/>
      <c r="H87" s="15">
        <f>IF(OR(A87="",B87="",C87="",E87=""),"",IFERROR(E87*IF(G87="",VLOOKUP(B87,Assumptions!$A$6:$F$10,3,FALSE),G87),""))</f>
        <v/>
      </c>
      <c r="I87" s="15">
        <f>IF(OR(A87="",B87="",C87="",E87=""),"",IFERROR(E87*VLOOKUP(B87,Assumptions!$A$6:$F$10,4,FALSE),""))</f>
        <v/>
      </c>
      <c r="J87" s="15">
        <f>IF(OR(A87="",B87="",C87="",E87=""),"",IFERROR(E87*VLOOKUP(B87,Assumptions!$A$6:$F$10,5,FALSE),""))</f>
        <v/>
      </c>
      <c r="K87" s="15">
        <f>IF(OR(A87="",B87="",C87="",E87=""),"",IFERROR(E87*VLOOKUP(B87,Assumptions!$A$6:$F$10,6,FALSE),""))</f>
        <v/>
      </c>
      <c r="L87" s="15">
        <f>IF(COUNT(H87:K87)=0,"",SUM(H87:K87))</f>
        <v/>
      </c>
      <c r="M87" s="18" t="n"/>
      <c r="N87" s="23" t="n"/>
      <c r="O87" s="19" t="n"/>
      <c r="P87" s="18" t="n"/>
      <c r="Q87" s="26">
        <f>IF(COUNTA(A87:E87,G87,M87:P87)=0,"",IF(OR(A87="",B87="",C87="",D87="",E87="",M87="",N87="",O87=""),"Complete required inputs",IF(E87&gt;D87,"Check occupied units",IF(F87&gt;Assumptions!$I$8,"Review occupancy assumption",IF(AND(N87="Ready for Review",O87&lt;&gt;"",O87&lt;TODAY()),"Review date passed","")))))</f>
        <v/>
      </c>
    </row>
    <row r="88" ht="20" customHeight="1">
      <c r="A88" s="18" t="n"/>
      <c r="B88" s="18" t="n"/>
      <c r="C88" s="19" t="n"/>
      <c r="D88" s="20" t="n"/>
      <c r="E88" s="20" t="n"/>
      <c r="F88" s="21">
        <f>IF(OR(D88="",E88=""),"",IFERROR(E88/D88,""))</f>
        <v/>
      </c>
      <c r="G88" s="22" t="n"/>
      <c r="H88" s="13">
        <f>IF(OR(A88="",B88="",C88="",E88=""),"",IFERROR(E88*IF(G88="",VLOOKUP(B88,Assumptions!$A$6:$F$10,3,FALSE),G88),""))</f>
        <v/>
      </c>
      <c r="I88" s="13">
        <f>IF(OR(A88="",B88="",C88="",E88=""),"",IFERROR(E88*VLOOKUP(B88,Assumptions!$A$6:$F$10,4,FALSE),""))</f>
        <v/>
      </c>
      <c r="J88" s="13">
        <f>IF(OR(A88="",B88="",C88="",E88=""),"",IFERROR(E88*VLOOKUP(B88,Assumptions!$A$6:$F$10,5,FALSE),""))</f>
        <v/>
      </c>
      <c r="K88" s="13">
        <f>IF(OR(A88="",B88="",C88="",E88=""),"",IFERROR(E88*VLOOKUP(B88,Assumptions!$A$6:$F$10,6,FALSE),""))</f>
        <v/>
      </c>
      <c r="L88" s="13">
        <f>IF(COUNT(H88:K88)=0,"",SUM(H88:K88))</f>
        <v/>
      </c>
      <c r="M88" s="18" t="n"/>
      <c r="N88" s="23" t="n"/>
      <c r="O88" s="19" t="n"/>
      <c r="P88" s="18" t="n"/>
      <c r="Q88" s="24">
        <f>IF(COUNTA(A88:E88,G88,M88:P88)=0,"",IF(OR(A88="",B88="",C88="",D88="",E88="",M88="",N88="",O88=""),"Complete required inputs",IF(E88&gt;D88,"Check occupied units",IF(F88&gt;Assumptions!$I$8,"Review occupancy assumption",IF(AND(N88="Ready for Review",O88&lt;&gt;"",O88&lt;TODAY()),"Review date passed","")))))</f>
        <v/>
      </c>
    </row>
    <row r="89" ht="20" customHeight="1">
      <c r="A89" s="18" t="n"/>
      <c r="B89" s="18" t="n"/>
      <c r="C89" s="19" t="n"/>
      <c r="D89" s="20" t="n"/>
      <c r="E89" s="20" t="n"/>
      <c r="F89" s="25">
        <f>IF(OR(D89="",E89=""),"",IFERROR(E89/D89,""))</f>
        <v/>
      </c>
      <c r="G89" s="22" t="n"/>
      <c r="H89" s="15">
        <f>IF(OR(A89="",B89="",C89="",E89=""),"",IFERROR(E89*IF(G89="",VLOOKUP(B89,Assumptions!$A$6:$F$10,3,FALSE),G89),""))</f>
        <v/>
      </c>
      <c r="I89" s="15">
        <f>IF(OR(A89="",B89="",C89="",E89=""),"",IFERROR(E89*VLOOKUP(B89,Assumptions!$A$6:$F$10,4,FALSE),""))</f>
        <v/>
      </c>
      <c r="J89" s="15">
        <f>IF(OR(A89="",B89="",C89="",E89=""),"",IFERROR(E89*VLOOKUP(B89,Assumptions!$A$6:$F$10,5,FALSE),""))</f>
        <v/>
      </c>
      <c r="K89" s="15">
        <f>IF(OR(A89="",B89="",C89="",E89=""),"",IFERROR(E89*VLOOKUP(B89,Assumptions!$A$6:$F$10,6,FALSE),""))</f>
        <v/>
      </c>
      <c r="L89" s="15">
        <f>IF(COUNT(H89:K89)=0,"",SUM(H89:K89))</f>
        <v/>
      </c>
      <c r="M89" s="18" t="n"/>
      <c r="N89" s="23" t="n"/>
      <c r="O89" s="19" t="n"/>
      <c r="P89" s="18" t="n"/>
      <c r="Q89" s="26">
        <f>IF(COUNTA(A89:E89,G89,M89:P89)=0,"",IF(OR(A89="",B89="",C89="",D89="",E89="",M89="",N89="",O89=""),"Complete required inputs",IF(E89&gt;D89,"Check occupied units",IF(F89&gt;Assumptions!$I$8,"Review occupancy assumption",IF(AND(N89="Ready for Review",O89&lt;&gt;"",O89&lt;TODAY()),"Review date passed","")))))</f>
        <v/>
      </c>
    </row>
    <row r="90" ht="20" customHeight="1">
      <c r="A90" s="18" t="n"/>
      <c r="B90" s="18" t="n"/>
      <c r="C90" s="19" t="n"/>
      <c r="D90" s="20" t="n"/>
      <c r="E90" s="20" t="n"/>
      <c r="F90" s="21">
        <f>IF(OR(D90="",E90=""),"",IFERROR(E90/D90,""))</f>
        <v/>
      </c>
      <c r="G90" s="22" t="n"/>
      <c r="H90" s="13">
        <f>IF(OR(A90="",B90="",C90="",E90=""),"",IFERROR(E90*IF(G90="",VLOOKUP(B90,Assumptions!$A$6:$F$10,3,FALSE),G90),""))</f>
        <v/>
      </c>
      <c r="I90" s="13">
        <f>IF(OR(A90="",B90="",C90="",E90=""),"",IFERROR(E90*VLOOKUP(B90,Assumptions!$A$6:$F$10,4,FALSE),""))</f>
        <v/>
      </c>
      <c r="J90" s="13">
        <f>IF(OR(A90="",B90="",C90="",E90=""),"",IFERROR(E90*VLOOKUP(B90,Assumptions!$A$6:$F$10,5,FALSE),""))</f>
        <v/>
      </c>
      <c r="K90" s="13">
        <f>IF(OR(A90="",B90="",C90="",E90=""),"",IFERROR(E90*VLOOKUP(B90,Assumptions!$A$6:$F$10,6,FALSE),""))</f>
        <v/>
      </c>
      <c r="L90" s="13">
        <f>IF(COUNT(H90:K90)=0,"",SUM(H90:K90))</f>
        <v/>
      </c>
      <c r="M90" s="18" t="n"/>
      <c r="N90" s="23" t="n"/>
      <c r="O90" s="19" t="n"/>
      <c r="P90" s="18" t="n"/>
      <c r="Q90" s="24">
        <f>IF(COUNTA(A90:E90,G90,M90:P90)=0,"",IF(OR(A90="",B90="",C90="",D90="",E90="",M90="",N90="",O90=""),"Complete required inputs",IF(E90&gt;D90,"Check occupied units",IF(F90&gt;Assumptions!$I$8,"Review occupancy assumption",IF(AND(N90="Ready for Review",O90&lt;&gt;"",O90&lt;TODAY()),"Review date passed","")))))</f>
        <v/>
      </c>
    </row>
    <row r="91" ht="20" customHeight="1">
      <c r="A91" s="18" t="n"/>
      <c r="B91" s="18" t="n"/>
      <c r="C91" s="19" t="n"/>
      <c r="D91" s="20" t="n"/>
      <c r="E91" s="20" t="n"/>
      <c r="F91" s="25">
        <f>IF(OR(D91="",E91=""),"",IFERROR(E91/D91,""))</f>
        <v/>
      </c>
      <c r="G91" s="22" t="n"/>
      <c r="H91" s="15">
        <f>IF(OR(A91="",B91="",C91="",E91=""),"",IFERROR(E91*IF(G91="",VLOOKUP(B91,Assumptions!$A$6:$F$10,3,FALSE),G91),""))</f>
        <v/>
      </c>
      <c r="I91" s="15">
        <f>IF(OR(A91="",B91="",C91="",E91=""),"",IFERROR(E91*VLOOKUP(B91,Assumptions!$A$6:$F$10,4,FALSE),""))</f>
        <v/>
      </c>
      <c r="J91" s="15">
        <f>IF(OR(A91="",B91="",C91="",E91=""),"",IFERROR(E91*VLOOKUP(B91,Assumptions!$A$6:$F$10,5,FALSE),""))</f>
        <v/>
      </c>
      <c r="K91" s="15">
        <f>IF(OR(A91="",B91="",C91="",E91=""),"",IFERROR(E91*VLOOKUP(B91,Assumptions!$A$6:$F$10,6,FALSE),""))</f>
        <v/>
      </c>
      <c r="L91" s="15">
        <f>IF(COUNT(H91:K91)=0,"",SUM(H91:K91))</f>
        <v/>
      </c>
      <c r="M91" s="18" t="n"/>
      <c r="N91" s="23" t="n"/>
      <c r="O91" s="19" t="n"/>
      <c r="P91" s="18" t="n"/>
      <c r="Q91" s="26">
        <f>IF(COUNTA(A91:E91,G91,M91:P91)=0,"",IF(OR(A91="",B91="",C91="",D91="",E91="",M91="",N91="",O91=""),"Complete required inputs",IF(E91&gt;D91,"Check occupied units",IF(F91&gt;Assumptions!$I$8,"Review occupancy assumption",IF(AND(N91="Ready for Review",O91&lt;&gt;"",O91&lt;TODAY()),"Review date passed","")))))</f>
        <v/>
      </c>
    </row>
    <row r="92" ht="20" customHeight="1">
      <c r="A92" s="18" t="n"/>
      <c r="B92" s="18" t="n"/>
      <c r="C92" s="19" t="n"/>
      <c r="D92" s="20" t="n"/>
      <c r="E92" s="20" t="n"/>
      <c r="F92" s="21">
        <f>IF(OR(D92="",E92=""),"",IFERROR(E92/D92,""))</f>
        <v/>
      </c>
      <c r="G92" s="22" t="n"/>
      <c r="H92" s="13">
        <f>IF(OR(A92="",B92="",C92="",E92=""),"",IFERROR(E92*IF(G92="",VLOOKUP(B92,Assumptions!$A$6:$F$10,3,FALSE),G92),""))</f>
        <v/>
      </c>
      <c r="I92" s="13">
        <f>IF(OR(A92="",B92="",C92="",E92=""),"",IFERROR(E92*VLOOKUP(B92,Assumptions!$A$6:$F$10,4,FALSE),""))</f>
        <v/>
      </c>
      <c r="J92" s="13">
        <f>IF(OR(A92="",B92="",C92="",E92=""),"",IFERROR(E92*VLOOKUP(B92,Assumptions!$A$6:$F$10,5,FALSE),""))</f>
        <v/>
      </c>
      <c r="K92" s="13">
        <f>IF(OR(A92="",B92="",C92="",E92=""),"",IFERROR(E92*VLOOKUP(B92,Assumptions!$A$6:$F$10,6,FALSE),""))</f>
        <v/>
      </c>
      <c r="L92" s="13">
        <f>IF(COUNT(H92:K92)=0,"",SUM(H92:K92))</f>
        <v/>
      </c>
      <c r="M92" s="18" t="n"/>
      <c r="N92" s="23" t="n"/>
      <c r="O92" s="19" t="n"/>
      <c r="P92" s="18" t="n"/>
      <c r="Q92" s="24">
        <f>IF(COUNTA(A92:E92,G92,M92:P92)=0,"",IF(OR(A92="",B92="",C92="",D92="",E92="",M92="",N92="",O92=""),"Complete required inputs",IF(E92&gt;D92,"Check occupied units",IF(F92&gt;Assumptions!$I$8,"Review occupancy assumption",IF(AND(N92="Ready for Review",O92&lt;&gt;"",O92&lt;TODAY()),"Review date passed","")))))</f>
        <v/>
      </c>
    </row>
    <row r="93" ht="20" customHeight="1">
      <c r="A93" s="18" t="n"/>
      <c r="B93" s="18" t="n"/>
      <c r="C93" s="19" t="n"/>
      <c r="D93" s="20" t="n"/>
      <c r="E93" s="20" t="n"/>
      <c r="F93" s="25">
        <f>IF(OR(D93="",E93=""),"",IFERROR(E93/D93,""))</f>
        <v/>
      </c>
      <c r="G93" s="22" t="n"/>
      <c r="H93" s="15">
        <f>IF(OR(A93="",B93="",C93="",E93=""),"",IFERROR(E93*IF(G93="",VLOOKUP(B93,Assumptions!$A$6:$F$10,3,FALSE),G93),""))</f>
        <v/>
      </c>
      <c r="I93" s="15">
        <f>IF(OR(A93="",B93="",C93="",E93=""),"",IFERROR(E93*VLOOKUP(B93,Assumptions!$A$6:$F$10,4,FALSE),""))</f>
        <v/>
      </c>
      <c r="J93" s="15">
        <f>IF(OR(A93="",B93="",C93="",E93=""),"",IFERROR(E93*VLOOKUP(B93,Assumptions!$A$6:$F$10,5,FALSE),""))</f>
        <v/>
      </c>
      <c r="K93" s="15">
        <f>IF(OR(A93="",B93="",C93="",E93=""),"",IFERROR(E93*VLOOKUP(B93,Assumptions!$A$6:$F$10,6,FALSE),""))</f>
        <v/>
      </c>
      <c r="L93" s="15">
        <f>IF(COUNT(H93:K93)=0,"",SUM(H93:K93))</f>
        <v/>
      </c>
      <c r="M93" s="18" t="n"/>
      <c r="N93" s="23" t="n"/>
      <c r="O93" s="19" t="n"/>
      <c r="P93" s="18" t="n"/>
      <c r="Q93" s="26">
        <f>IF(COUNTA(A93:E93,G93,M93:P93)=0,"",IF(OR(A93="",B93="",C93="",D93="",E93="",M93="",N93="",O93=""),"Complete required inputs",IF(E93&gt;D93,"Check occupied units",IF(F93&gt;Assumptions!$I$8,"Review occupancy assumption",IF(AND(N93="Ready for Review",O93&lt;&gt;"",O93&lt;TODAY()),"Review date passed","")))))</f>
        <v/>
      </c>
    </row>
    <row r="94" ht="20" customHeight="1">
      <c r="A94" s="18" t="n"/>
      <c r="B94" s="18" t="n"/>
      <c r="C94" s="19" t="n"/>
      <c r="D94" s="20" t="n"/>
      <c r="E94" s="20" t="n"/>
      <c r="F94" s="21">
        <f>IF(OR(D94="",E94=""),"",IFERROR(E94/D94,""))</f>
        <v/>
      </c>
      <c r="G94" s="22" t="n"/>
      <c r="H94" s="13">
        <f>IF(OR(A94="",B94="",C94="",E94=""),"",IFERROR(E94*IF(G94="",VLOOKUP(B94,Assumptions!$A$6:$F$10,3,FALSE),G94),""))</f>
        <v/>
      </c>
      <c r="I94" s="13">
        <f>IF(OR(A94="",B94="",C94="",E94=""),"",IFERROR(E94*VLOOKUP(B94,Assumptions!$A$6:$F$10,4,FALSE),""))</f>
        <v/>
      </c>
      <c r="J94" s="13">
        <f>IF(OR(A94="",B94="",C94="",E94=""),"",IFERROR(E94*VLOOKUP(B94,Assumptions!$A$6:$F$10,5,FALSE),""))</f>
        <v/>
      </c>
      <c r="K94" s="13">
        <f>IF(OR(A94="",B94="",C94="",E94=""),"",IFERROR(E94*VLOOKUP(B94,Assumptions!$A$6:$F$10,6,FALSE),""))</f>
        <v/>
      </c>
      <c r="L94" s="13">
        <f>IF(COUNT(H94:K94)=0,"",SUM(H94:K94))</f>
        <v/>
      </c>
      <c r="M94" s="18" t="n"/>
      <c r="N94" s="23" t="n"/>
      <c r="O94" s="19" t="n"/>
      <c r="P94" s="18" t="n"/>
      <c r="Q94" s="24">
        <f>IF(COUNTA(A94:E94,G94,M94:P94)=0,"",IF(OR(A94="",B94="",C94="",D94="",E94="",M94="",N94="",O94=""),"Complete required inputs",IF(E94&gt;D94,"Check occupied units",IF(F94&gt;Assumptions!$I$8,"Review occupancy assumption",IF(AND(N94="Ready for Review",O94&lt;&gt;"",O94&lt;TODAY()),"Review date passed","")))))</f>
        <v/>
      </c>
    </row>
    <row r="95" ht="20" customHeight="1">
      <c r="A95" s="18" t="n"/>
      <c r="B95" s="18" t="n"/>
      <c r="C95" s="19" t="n"/>
      <c r="D95" s="20" t="n"/>
      <c r="E95" s="20" t="n"/>
      <c r="F95" s="25">
        <f>IF(OR(D95="",E95=""),"",IFERROR(E95/D95,""))</f>
        <v/>
      </c>
      <c r="G95" s="22" t="n"/>
      <c r="H95" s="15">
        <f>IF(OR(A95="",B95="",C95="",E95=""),"",IFERROR(E95*IF(G95="",VLOOKUP(B95,Assumptions!$A$6:$F$10,3,FALSE),G95),""))</f>
        <v/>
      </c>
      <c r="I95" s="15">
        <f>IF(OR(A95="",B95="",C95="",E95=""),"",IFERROR(E95*VLOOKUP(B95,Assumptions!$A$6:$F$10,4,FALSE),""))</f>
        <v/>
      </c>
      <c r="J95" s="15">
        <f>IF(OR(A95="",B95="",C95="",E95=""),"",IFERROR(E95*VLOOKUP(B95,Assumptions!$A$6:$F$10,5,FALSE),""))</f>
        <v/>
      </c>
      <c r="K95" s="15">
        <f>IF(OR(A95="",B95="",C95="",E95=""),"",IFERROR(E95*VLOOKUP(B95,Assumptions!$A$6:$F$10,6,FALSE),""))</f>
        <v/>
      </c>
      <c r="L95" s="15">
        <f>IF(COUNT(H95:K95)=0,"",SUM(H95:K95))</f>
        <v/>
      </c>
      <c r="M95" s="18" t="n"/>
      <c r="N95" s="23" t="n"/>
      <c r="O95" s="19" t="n"/>
      <c r="P95" s="18" t="n"/>
      <c r="Q95" s="26">
        <f>IF(COUNTA(A95:E95,G95,M95:P95)=0,"",IF(OR(A95="",B95="",C95="",D95="",E95="",M95="",N95="",O95=""),"Complete required inputs",IF(E95&gt;D95,"Check occupied units",IF(F95&gt;Assumptions!$I$8,"Review occupancy assumption",IF(AND(N95="Ready for Review",O95&lt;&gt;"",O95&lt;TODAY()),"Review date passed","")))))</f>
        <v/>
      </c>
    </row>
    <row r="96" ht="20" customHeight="1">
      <c r="A96" s="18" t="n"/>
      <c r="B96" s="18" t="n"/>
      <c r="C96" s="19" t="n"/>
      <c r="D96" s="20" t="n"/>
      <c r="E96" s="20" t="n"/>
      <c r="F96" s="21">
        <f>IF(OR(D96="",E96=""),"",IFERROR(E96/D96,""))</f>
        <v/>
      </c>
      <c r="G96" s="22" t="n"/>
      <c r="H96" s="13">
        <f>IF(OR(A96="",B96="",C96="",E96=""),"",IFERROR(E96*IF(G96="",VLOOKUP(B96,Assumptions!$A$6:$F$10,3,FALSE),G96),""))</f>
        <v/>
      </c>
      <c r="I96" s="13">
        <f>IF(OR(A96="",B96="",C96="",E96=""),"",IFERROR(E96*VLOOKUP(B96,Assumptions!$A$6:$F$10,4,FALSE),""))</f>
        <v/>
      </c>
      <c r="J96" s="13">
        <f>IF(OR(A96="",B96="",C96="",E96=""),"",IFERROR(E96*VLOOKUP(B96,Assumptions!$A$6:$F$10,5,FALSE),""))</f>
        <v/>
      </c>
      <c r="K96" s="13">
        <f>IF(OR(A96="",B96="",C96="",E96=""),"",IFERROR(E96*VLOOKUP(B96,Assumptions!$A$6:$F$10,6,FALSE),""))</f>
        <v/>
      </c>
      <c r="L96" s="13">
        <f>IF(COUNT(H96:K96)=0,"",SUM(H96:K96))</f>
        <v/>
      </c>
      <c r="M96" s="18" t="n"/>
      <c r="N96" s="23" t="n"/>
      <c r="O96" s="19" t="n"/>
      <c r="P96" s="18" t="n"/>
      <c r="Q96" s="24">
        <f>IF(COUNTA(A96:E96,G96,M96:P96)=0,"",IF(OR(A96="",B96="",C96="",D96="",E96="",M96="",N96="",O96=""),"Complete required inputs",IF(E96&gt;D96,"Check occupied units",IF(F96&gt;Assumptions!$I$8,"Review occupancy assumption",IF(AND(N96="Ready for Review",O96&lt;&gt;"",O96&lt;TODAY()),"Review date passed","")))))</f>
        <v/>
      </c>
    </row>
    <row r="97" ht="20" customHeight="1">
      <c r="A97" s="18" t="n"/>
      <c r="B97" s="18" t="n"/>
      <c r="C97" s="19" t="n"/>
      <c r="D97" s="20" t="n"/>
      <c r="E97" s="20" t="n"/>
      <c r="F97" s="25">
        <f>IF(OR(D97="",E97=""),"",IFERROR(E97/D97,""))</f>
        <v/>
      </c>
      <c r="G97" s="22" t="n"/>
      <c r="H97" s="15">
        <f>IF(OR(A97="",B97="",C97="",E97=""),"",IFERROR(E97*IF(G97="",VLOOKUP(B97,Assumptions!$A$6:$F$10,3,FALSE),G97),""))</f>
        <v/>
      </c>
      <c r="I97" s="15">
        <f>IF(OR(A97="",B97="",C97="",E97=""),"",IFERROR(E97*VLOOKUP(B97,Assumptions!$A$6:$F$10,4,FALSE),""))</f>
        <v/>
      </c>
      <c r="J97" s="15">
        <f>IF(OR(A97="",B97="",C97="",E97=""),"",IFERROR(E97*VLOOKUP(B97,Assumptions!$A$6:$F$10,5,FALSE),""))</f>
        <v/>
      </c>
      <c r="K97" s="15">
        <f>IF(OR(A97="",B97="",C97="",E97=""),"",IFERROR(E97*VLOOKUP(B97,Assumptions!$A$6:$F$10,6,FALSE),""))</f>
        <v/>
      </c>
      <c r="L97" s="15">
        <f>IF(COUNT(H97:K97)=0,"",SUM(H97:K97))</f>
        <v/>
      </c>
      <c r="M97" s="18" t="n"/>
      <c r="N97" s="23" t="n"/>
      <c r="O97" s="19" t="n"/>
      <c r="P97" s="18" t="n"/>
      <c r="Q97" s="26">
        <f>IF(COUNTA(A97:E97,G97,M97:P97)=0,"",IF(OR(A97="",B97="",C97="",D97="",E97="",M97="",N97="",O97=""),"Complete required inputs",IF(E97&gt;D97,"Check occupied units",IF(F97&gt;Assumptions!$I$8,"Review occupancy assumption",IF(AND(N97="Ready for Review",O97&lt;&gt;"",O97&lt;TODAY()),"Review date passed","")))))</f>
        <v/>
      </c>
    </row>
    <row r="98" ht="20" customHeight="1">
      <c r="A98" s="18" t="n"/>
      <c r="B98" s="18" t="n"/>
      <c r="C98" s="19" t="n"/>
      <c r="D98" s="20" t="n"/>
      <c r="E98" s="20" t="n"/>
      <c r="F98" s="21">
        <f>IF(OR(D98="",E98=""),"",IFERROR(E98/D98,""))</f>
        <v/>
      </c>
      <c r="G98" s="22" t="n"/>
      <c r="H98" s="13">
        <f>IF(OR(A98="",B98="",C98="",E98=""),"",IFERROR(E98*IF(G98="",VLOOKUP(B98,Assumptions!$A$6:$F$10,3,FALSE),G98),""))</f>
        <v/>
      </c>
      <c r="I98" s="13">
        <f>IF(OR(A98="",B98="",C98="",E98=""),"",IFERROR(E98*VLOOKUP(B98,Assumptions!$A$6:$F$10,4,FALSE),""))</f>
        <v/>
      </c>
      <c r="J98" s="13">
        <f>IF(OR(A98="",B98="",C98="",E98=""),"",IFERROR(E98*VLOOKUP(B98,Assumptions!$A$6:$F$10,5,FALSE),""))</f>
        <v/>
      </c>
      <c r="K98" s="13">
        <f>IF(OR(A98="",B98="",C98="",E98=""),"",IFERROR(E98*VLOOKUP(B98,Assumptions!$A$6:$F$10,6,FALSE),""))</f>
        <v/>
      </c>
      <c r="L98" s="13">
        <f>IF(COUNT(H98:K98)=0,"",SUM(H98:K98))</f>
        <v/>
      </c>
      <c r="M98" s="18" t="n"/>
      <c r="N98" s="23" t="n"/>
      <c r="O98" s="19" t="n"/>
      <c r="P98" s="18" t="n"/>
      <c r="Q98" s="24">
        <f>IF(COUNTA(A98:E98,G98,M98:P98)=0,"",IF(OR(A98="",B98="",C98="",D98="",E98="",M98="",N98="",O98=""),"Complete required inputs",IF(E98&gt;D98,"Check occupied units",IF(F98&gt;Assumptions!$I$8,"Review occupancy assumption",IF(AND(N98="Ready for Review",O98&lt;&gt;"",O98&lt;TODAY()),"Review date passed","")))))</f>
        <v/>
      </c>
    </row>
    <row r="99" ht="20" customHeight="1">
      <c r="A99" s="18" t="n"/>
      <c r="B99" s="18" t="n"/>
      <c r="C99" s="19" t="n"/>
      <c r="D99" s="20" t="n"/>
      <c r="E99" s="20" t="n"/>
      <c r="F99" s="25">
        <f>IF(OR(D99="",E99=""),"",IFERROR(E99/D99,""))</f>
        <v/>
      </c>
      <c r="G99" s="22" t="n"/>
      <c r="H99" s="15">
        <f>IF(OR(A99="",B99="",C99="",E99=""),"",IFERROR(E99*IF(G99="",VLOOKUP(B99,Assumptions!$A$6:$F$10,3,FALSE),G99),""))</f>
        <v/>
      </c>
      <c r="I99" s="15">
        <f>IF(OR(A99="",B99="",C99="",E99=""),"",IFERROR(E99*VLOOKUP(B99,Assumptions!$A$6:$F$10,4,FALSE),""))</f>
        <v/>
      </c>
      <c r="J99" s="15">
        <f>IF(OR(A99="",B99="",C99="",E99=""),"",IFERROR(E99*VLOOKUP(B99,Assumptions!$A$6:$F$10,5,FALSE),""))</f>
        <v/>
      </c>
      <c r="K99" s="15">
        <f>IF(OR(A99="",B99="",C99="",E99=""),"",IFERROR(E99*VLOOKUP(B99,Assumptions!$A$6:$F$10,6,FALSE),""))</f>
        <v/>
      </c>
      <c r="L99" s="15">
        <f>IF(COUNT(H99:K99)=0,"",SUM(H99:K99))</f>
        <v/>
      </c>
      <c r="M99" s="18" t="n"/>
      <c r="N99" s="23" t="n"/>
      <c r="O99" s="19" t="n"/>
      <c r="P99" s="18" t="n"/>
      <c r="Q99" s="26">
        <f>IF(COUNTA(A99:E99,G99,M99:P99)=0,"",IF(OR(A99="",B99="",C99="",D99="",E99="",M99="",N99="",O99=""),"Complete required inputs",IF(E99&gt;D99,"Check occupied units",IF(F99&gt;Assumptions!$I$8,"Review occupancy assumption",IF(AND(N99="Ready for Review",O99&lt;&gt;"",O99&lt;TODAY()),"Review date passed","")))))</f>
        <v/>
      </c>
    </row>
    <row r="100" ht="20" customHeight="1">
      <c r="A100" s="18" t="n"/>
      <c r="B100" s="18" t="n"/>
      <c r="C100" s="19" t="n"/>
      <c r="D100" s="20" t="n"/>
      <c r="E100" s="20" t="n"/>
      <c r="F100" s="21">
        <f>IF(OR(D100="",E100=""),"",IFERROR(E100/D100,""))</f>
        <v/>
      </c>
      <c r="G100" s="22" t="n"/>
      <c r="H100" s="13">
        <f>IF(OR(A100="",B100="",C100="",E100=""),"",IFERROR(E100*IF(G100="",VLOOKUP(B100,Assumptions!$A$6:$F$10,3,FALSE),G100),""))</f>
        <v/>
      </c>
      <c r="I100" s="13">
        <f>IF(OR(A100="",B100="",C100="",E100=""),"",IFERROR(E100*VLOOKUP(B100,Assumptions!$A$6:$F$10,4,FALSE),""))</f>
        <v/>
      </c>
      <c r="J100" s="13">
        <f>IF(OR(A100="",B100="",C100="",E100=""),"",IFERROR(E100*VLOOKUP(B100,Assumptions!$A$6:$F$10,5,FALSE),""))</f>
        <v/>
      </c>
      <c r="K100" s="13">
        <f>IF(OR(A100="",B100="",C100="",E100=""),"",IFERROR(E100*VLOOKUP(B100,Assumptions!$A$6:$F$10,6,FALSE),""))</f>
        <v/>
      </c>
      <c r="L100" s="13">
        <f>IF(COUNT(H100:K100)=0,"",SUM(H100:K100))</f>
        <v/>
      </c>
      <c r="M100" s="18" t="n"/>
      <c r="N100" s="23" t="n"/>
      <c r="O100" s="19" t="n"/>
      <c r="P100" s="18" t="n"/>
      <c r="Q100" s="24">
        <f>IF(COUNTA(A100:E100,G100,M100:P100)=0,"",IF(OR(A100="",B100="",C100="",D100="",E100="",M100="",N100="",O100=""),"Complete required inputs",IF(E100&gt;D100,"Check occupied units",IF(F100&gt;Assumptions!$I$8,"Review occupancy assumption",IF(AND(N100="Ready for Review",O100&lt;&gt;"",O100&lt;TODAY()),"Review date passed","")))))</f>
        <v/>
      </c>
    </row>
    <row r="101" ht="20" customHeight="1">
      <c r="A101" s="18" t="n"/>
      <c r="B101" s="18" t="n"/>
      <c r="C101" s="19" t="n"/>
      <c r="D101" s="20" t="n"/>
      <c r="E101" s="20" t="n"/>
      <c r="F101" s="25">
        <f>IF(OR(D101="",E101=""),"",IFERROR(E101/D101,""))</f>
        <v/>
      </c>
      <c r="G101" s="22" t="n"/>
      <c r="H101" s="15">
        <f>IF(OR(A101="",B101="",C101="",E101=""),"",IFERROR(E101*IF(G101="",VLOOKUP(B101,Assumptions!$A$6:$F$10,3,FALSE),G101),""))</f>
        <v/>
      </c>
      <c r="I101" s="15">
        <f>IF(OR(A101="",B101="",C101="",E101=""),"",IFERROR(E101*VLOOKUP(B101,Assumptions!$A$6:$F$10,4,FALSE),""))</f>
        <v/>
      </c>
      <c r="J101" s="15">
        <f>IF(OR(A101="",B101="",C101="",E101=""),"",IFERROR(E101*VLOOKUP(B101,Assumptions!$A$6:$F$10,5,FALSE),""))</f>
        <v/>
      </c>
      <c r="K101" s="15">
        <f>IF(OR(A101="",B101="",C101="",E101=""),"",IFERROR(E101*VLOOKUP(B101,Assumptions!$A$6:$F$10,6,FALSE),""))</f>
        <v/>
      </c>
      <c r="L101" s="15">
        <f>IF(COUNT(H101:K101)=0,"",SUM(H101:K101))</f>
        <v/>
      </c>
      <c r="M101" s="18" t="n"/>
      <c r="N101" s="23" t="n"/>
      <c r="O101" s="19" t="n"/>
      <c r="P101" s="18" t="n"/>
      <c r="Q101" s="26">
        <f>IF(COUNTA(A101:E101,G101,M101:P101)=0,"",IF(OR(A101="",B101="",C101="",D101="",E101="",M101="",N101="",O101=""),"Complete required inputs",IF(E101&gt;D101,"Check occupied units",IF(F101&gt;Assumptions!$I$8,"Review occupancy assumption",IF(AND(N101="Ready for Review",O101&lt;&gt;"",O101&lt;TODAY()),"Review date passed","")))))</f>
        <v/>
      </c>
    </row>
    <row r="102" ht="20" customHeight="1">
      <c r="A102" s="18" t="n"/>
      <c r="B102" s="18" t="n"/>
      <c r="C102" s="19" t="n"/>
      <c r="D102" s="20" t="n"/>
      <c r="E102" s="20" t="n"/>
      <c r="F102" s="21">
        <f>IF(OR(D102="",E102=""),"",IFERROR(E102/D102,""))</f>
        <v/>
      </c>
      <c r="G102" s="22" t="n"/>
      <c r="H102" s="13">
        <f>IF(OR(A102="",B102="",C102="",E102=""),"",IFERROR(E102*IF(G102="",VLOOKUP(B102,Assumptions!$A$6:$F$10,3,FALSE),G102),""))</f>
        <v/>
      </c>
      <c r="I102" s="13">
        <f>IF(OR(A102="",B102="",C102="",E102=""),"",IFERROR(E102*VLOOKUP(B102,Assumptions!$A$6:$F$10,4,FALSE),""))</f>
        <v/>
      </c>
      <c r="J102" s="13">
        <f>IF(OR(A102="",B102="",C102="",E102=""),"",IFERROR(E102*VLOOKUP(B102,Assumptions!$A$6:$F$10,5,FALSE),""))</f>
        <v/>
      </c>
      <c r="K102" s="13">
        <f>IF(OR(A102="",B102="",C102="",E102=""),"",IFERROR(E102*VLOOKUP(B102,Assumptions!$A$6:$F$10,6,FALSE),""))</f>
        <v/>
      </c>
      <c r="L102" s="13">
        <f>IF(COUNT(H102:K102)=0,"",SUM(H102:K102))</f>
        <v/>
      </c>
      <c r="M102" s="18" t="n"/>
      <c r="N102" s="23" t="n"/>
      <c r="O102" s="19" t="n"/>
      <c r="P102" s="18" t="n"/>
      <c r="Q102" s="24">
        <f>IF(COUNTA(A102:E102,G102,M102:P102)=0,"",IF(OR(A102="",B102="",C102="",D102="",E102="",M102="",N102="",O102=""),"Complete required inputs",IF(E102&gt;D102,"Check occupied units",IF(F102&gt;Assumptions!$I$8,"Review occupancy assumption",IF(AND(N102="Ready for Review",O102&lt;&gt;"",O102&lt;TODAY()),"Review date passed","")))))</f>
        <v/>
      </c>
    </row>
    <row r="103" ht="20" customHeight="1">
      <c r="A103" s="18" t="n"/>
      <c r="B103" s="18" t="n"/>
      <c r="C103" s="19" t="n"/>
      <c r="D103" s="20" t="n"/>
      <c r="E103" s="20" t="n"/>
      <c r="F103" s="25">
        <f>IF(OR(D103="",E103=""),"",IFERROR(E103/D103,""))</f>
        <v/>
      </c>
      <c r="G103" s="22" t="n"/>
      <c r="H103" s="15">
        <f>IF(OR(A103="",B103="",C103="",E103=""),"",IFERROR(E103*IF(G103="",VLOOKUP(B103,Assumptions!$A$6:$F$10,3,FALSE),G103),""))</f>
        <v/>
      </c>
      <c r="I103" s="15">
        <f>IF(OR(A103="",B103="",C103="",E103=""),"",IFERROR(E103*VLOOKUP(B103,Assumptions!$A$6:$F$10,4,FALSE),""))</f>
        <v/>
      </c>
      <c r="J103" s="15">
        <f>IF(OR(A103="",B103="",C103="",E103=""),"",IFERROR(E103*VLOOKUP(B103,Assumptions!$A$6:$F$10,5,FALSE),""))</f>
        <v/>
      </c>
      <c r="K103" s="15">
        <f>IF(OR(A103="",B103="",C103="",E103=""),"",IFERROR(E103*VLOOKUP(B103,Assumptions!$A$6:$F$10,6,FALSE),""))</f>
        <v/>
      </c>
      <c r="L103" s="15">
        <f>IF(COUNT(H103:K103)=0,"",SUM(H103:K103))</f>
        <v/>
      </c>
      <c r="M103" s="18" t="n"/>
      <c r="N103" s="23" t="n"/>
      <c r="O103" s="19" t="n"/>
      <c r="P103" s="18" t="n"/>
      <c r="Q103" s="26">
        <f>IF(COUNTA(A103:E103,G103,M103:P103)=0,"",IF(OR(A103="",B103="",C103="",D103="",E103="",M103="",N103="",O103=""),"Complete required inputs",IF(E103&gt;D103,"Check occupied units",IF(F103&gt;Assumptions!$I$8,"Review occupancy assumption",IF(AND(N103="Ready for Review",O103&lt;&gt;"",O103&lt;TODAY()),"Review date passed","")))))</f>
        <v/>
      </c>
    </row>
    <row r="104" ht="20" customHeight="1">
      <c r="A104" s="18" t="n"/>
      <c r="B104" s="18" t="n"/>
      <c r="C104" s="19" t="n"/>
      <c r="D104" s="20" t="n"/>
      <c r="E104" s="20" t="n"/>
      <c r="F104" s="21">
        <f>IF(OR(D104="",E104=""),"",IFERROR(E104/D104,""))</f>
        <v/>
      </c>
      <c r="G104" s="22" t="n"/>
      <c r="H104" s="13">
        <f>IF(OR(A104="",B104="",C104="",E104=""),"",IFERROR(E104*IF(G104="",VLOOKUP(B104,Assumptions!$A$6:$F$10,3,FALSE),G104),""))</f>
        <v/>
      </c>
      <c r="I104" s="13">
        <f>IF(OR(A104="",B104="",C104="",E104=""),"",IFERROR(E104*VLOOKUP(B104,Assumptions!$A$6:$F$10,4,FALSE),""))</f>
        <v/>
      </c>
      <c r="J104" s="13">
        <f>IF(OR(A104="",B104="",C104="",E104=""),"",IFERROR(E104*VLOOKUP(B104,Assumptions!$A$6:$F$10,5,FALSE),""))</f>
        <v/>
      </c>
      <c r="K104" s="13">
        <f>IF(OR(A104="",B104="",C104="",E104=""),"",IFERROR(E104*VLOOKUP(B104,Assumptions!$A$6:$F$10,6,FALSE),""))</f>
        <v/>
      </c>
      <c r="L104" s="13">
        <f>IF(COUNT(H104:K104)=0,"",SUM(H104:K104))</f>
        <v/>
      </c>
      <c r="M104" s="18" t="n"/>
      <c r="N104" s="23" t="n"/>
      <c r="O104" s="19" t="n"/>
      <c r="P104" s="18" t="n"/>
      <c r="Q104" s="24">
        <f>IF(COUNTA(A104:E104,G104,M104:P104)=0,"",IF(OR(A104="",B104="",C104="",D104="",E104="",M104="",N104="",O104=""),"Complete required inputs",IF(E104&gt;D104,"Check occupied units",IF(F104&gt;Assumptions!$I$8,"Review occupancy assumption",IF(AND(N104="Ready for Review",O104&lt;&gt;"",O104&lt;TODAY()),"Review date passed","")))))</f>
        <v/>
      </c>
    </row>
    <row r="105" ht="20" customHeight="1">
      <c r="A105" s="18" t="n"/>
      <c r="B105" s="18" t="n"/>
      <c r="C105" s="19" t="n"/>
      <c r="D105" s="20" t="n"/>
      <c r="E105" s="20" t="n"/>
      <c r="F105" s="25">
        <f>IF(OR(D105="",E105=""),"",IFERROR(E105/D105,""))</f>
        <v/>
      </c>
      <c r="G105" s="22" t="n"/>
      <c r="H105" s="15">
        <f>IF(OR(A105="",B105="",C105="",E105=""),"",IFERROR(E105*IF(G105="",VLOOKUP(B105,Assumptions!$A$6:$F$10,3,FALSE),G105),""))</f>
        <v/>
      </c>
      <c r="I105" s="15">
        <f>IF(OR(A105="",B105="",C105="",E105=""),"",IFERROR(E105*VLOOKUP(B105,Assumptions!$A$6:$F$10,4,FALSE),""))</f>
        <v/>
      </c>
      <c r="J105" s="15">
        <f>IF(OR(A105="",B105="",C105="",E105=""),"",IFERROR(E105*VLOOKUP(B105,Assumptions!$A$6:$F$10,5,FALSE),""))</f>
        <v/>
      </c>
      <c r="K105" s="15">
        <f>IF(OR(A105="",B105="",C105="",E105=""),"",IFERROR(E105*VLOOKUP(B105,Assumptions!$A$6:$F$10,6,FALSE),""))</f>
        <v/>
      </c>
      <c r="L105" s="15">
        <f>IF(COUNT(H105:K105)=0,"",SUM(H105:K105))</f>
        <v/>
      </c>
      <c r="M105" s="18" t="n"/>
      <c r="N105" s="23" t="n"/>
      <c r="O105" s="19" t="n"/>
      <c r="P105" s="18" t="n"/>
      <c r="Q105" s="26">
        <f>IF(COUNTA(A105:E105,G105,M105:P105)=0,"",IF(OR(A105="",B105="",C105="",D105="",E105="",M105="",N105="",O105=""),"Complete required inputs",IF(E105&gt;D105,"Check occupied units",IF(F105&gt;Assumptions!$I$8,"Review occupancy assumption",IF(AND(N105="Ready for Review",O105&lt;&gt;"",O105&lt;TODAY()),"Review date passed","")))))</f>
        <v/>
      </c>
    </row>
    <row r="106" ht="20" customHeight="1">
      <c r="A106" s="18" t="n"/>
      <c r="B106" s="18" t="n"/>
      <c r="C106" s="19" t="n"/>
      <c r="D106" s="20" t="n"/>
      <c r="E106" s="20" t="n"/>
      <c r="F106" s="21">
        <f>IF(OR(D106="",E106=""),"",IFERROR(E106/D106,""))</f>
        <v/>
      </c>
      <c r="G106" s="22" t="n"/>
      <c r="H106" s="13">
        <f>IF(OR(A106="",B106="",C106="",E106=""),"",IFERROR(E106*IF(G106="",VLOOKUP(B106,Assumptions!$A$6:$F$10,3,FALSE),G106),""))</f>
        <v/>
      </c>
      <c r="I106" s="13">
        <f>IF(OR(A106="",B106="",C106="",E106=""),"",IFERROR(E106*VLOOKUP(B106,Assumptions!$A$6:$F$10,4,FALSE),""))</f>
        <v/>
      </c>
      <c r="J106" s="13">
        <f>IF(OR(A106="",B106="",C106="",E106=""),"",IFERROR(E106*VLOOKUP(B106,Assumptions!$A$6:$F$10,5,FALSE),""))</f>
        <v/>
      </c>
      <c r="K106" s="13">
        <f>IF(OR(A106="",B106="",C106="",E106=""),"",IFERROR(E106*VLOOKUP(B106,Assumptions!$A$6:$F$10,6,FALSE),""))</f>
        <v/>
      </c>
      <c r="L106" s="13">
        <f>IF(COUNT(H106:K106)=0,"",SUM(H106:K106))</f>
        <v/>
      </c>
      <c r="M106" s="18" t="n"/>
      <c r="N106" s="23" t="n"/>
      <c r="O106" s="19" t="n"/>
      <c r="P106" s="18" t="n"/>
      <c r="Q106" s="24">
        <f>IF(COUNTA(A106:E106,G106,M106:P106)=0,"",IF(OR(A106="",B106="",C106="",D106="",E106="",M106="",N106="",O106=""),"Complete required inputs",IF(E106&gt;D106,"Check occupied units",IF(F106&gt;Assumptions!$I$8,"Review occupancy assumption",IF(AND(N106="Ready for Review",O106&lt;&gt;"",O106&lt;TODAY()),"Review date passed","")))))</f>
        <v/>
      </c>
    </row>
    <row r="107" ht="20" customHeight="1">
      <c r="A107" s="18" t="n"/>
      <c r="B107" s="18" t="n"/>
      <c r="C107" s="19" t="n"/>
      <c r="D107" s="20" t="n"/>
      <c r="E107" s="20" t="n"/>
      <c r="F107" s="25">
        <f>IF(OR(D107="",E107=""),"",IFERROR(E107/D107,""))</f>
        <v/>
      </c>
      <c r="G107" s="22" t="n"/>
      <c r="H107" s="15">
        <f>IF(OR(A107="",B107="",C107="",E107=""),"",IFERROR(E107*IF(G107="",VLOOKUP(B107,Assumptions!$A$6:$F$10,3,FALSE),G107),""))</f>
        <v/>
      </c>
      <c r="I107" s="15">
        <f>IF(OR(A107="",B107="",C107="",E107=""),"",IFERROR(E107*VLOOKUP(B107,Assumptions!$A$6:$F$10,4,FALSE),""))</f>
        <v/>
      </c>
      <c r="J107" s="15">
        <f>IF(OR(A107="",B107="",C107="",E107=""),"",IFERROR(E107*VLOOKUP(B107,Assumptions!$A$6:$F$10,5,FALSE),""))</f>
        <v/>
      </c>
      <c r="K107" s="15">
        <f>IF(OR(A107="",B107="",C107="",E107=""),"",IFERROR(E107*VLOOKUP(B107,Assumptions!$A$6:$F$10,6,FALSE),""))</f>
        <v/>
      </c>
      <c r="L107" s="15">
        <f>IF(COUNT(H107:K107)=0,"",SUM(H107:K107))</f>
        <v/>
      </c>
      <c r="M107" s="18" t="n"/>
      <c r="N107" s="23" t="n"/>
      <c r="O107" s="19" t="n"/>
      <c r="P107" s="18" t="n"/>
      <c r="Q107" s="26">
        <f>IF(COUNTA(A107:E107,G107,M107:P107)=0,"",IF(OR(A107="",B107="",C107="",D107="",E107="",M107="",N107="",O107=""),"Complete required inputs",IF(E107&gt;D107,"Check occupied units",IF(F107&gt;Assumptions!$I$8,"Review occupancy assumption",IF(AND(N107="Ready for Review",O107&lt;&gt;"",O107&lt;TODAY()),"Review date passed","")))))</f>
        <v/>
      </c>
    </row>
    <row r="108" ht="20" customHeight="1">
      <c r="A108" s="18" t="n"/>
      <c r="B108" s="18" t="n"/>
      <c r="C108" s="19" t="n"/>
      <c r="D108" s="20" t="n"/>
      <c r="E108" s="20" t="n"/>
      <c r="F108" s="21">
        <f>IF(OR(D108="",E108=""),"",IFERROR(E108/D108,""))</f>
        <v/>
      </c>
      <c r="G108" s="22" t="n"/>
      <c r="H108" s="13">
        <f>IF(OR(A108="",B108="",C108="",E108=""),"",IFERROR(E108*IF(G108="",VLOOKUP(B108,Assumptions!$A$6:$F$10,3,FALSE),G108),""))</f>
        <v/>
      </c>
      <c r="I108" s="13">
        <f>IF(OR(A108="",B108="",C108="",E108=""),"",IFERROR(E108*VLOOKUP(B108,Assumptions!$A$6:$F$10,4,FALSE),""))</f>
        <v/>
      </c>
      <c r="J108" s="13">
        <f>IF(OR(A108="",B108="",C108="",E108=""),"",IFERROR(E108*VLOOKUP(B108,Assumptions!$A$6:$F$10,5,FALSE),""))</f>
        <v/>
      </c>
      <c r="K108" s="13">
        <f>IF(OR(A108="",B108="",C108="",E108=""),"",IFERROR(E108*VLOOKUP(B108,Assumptions!$A$6:$F$10,6,FALSE),""))</f>
        <v/>
      </c>
      <c r="L108" s="13">
        <f>IF(COUNT(H108:K108)=0,"",SUM(H108:K108))</f>
        <v/>
      </c>
      <c r="M108" s="18" t="n"/>
      <c r="N108" s="23" t="n"/>
      <c r="O108" s="19" t="n"/>
      <c r="P108" s="18" t="n"/>
      <c r="Q108" s="24">
        <f>IF(COUNTA(A108:E108,G108,M108:P108)=0,"",IF(OR(A108="",B108="",C108="",D108="",E108="",M108="",N108="",O108=""),"Complete required inputs",IF(E108&gt;D108,"Check occupied units",IF(F108&gt;Assumptions!$I$8,"Review occupancy assumption",IF(AND(N108="Ready for Review",O108&lt;&gt;"",O108&lt;TODAY()),"Review date passed","")))))</f>
        <v/>
      </c>
    </row>
    <row r="109" ht="20" customHeight="1">
      <c r="A109" s="18" t="n"/>
      <c r="B109" s="18" t="n"/>
      <c r="C109" s="19" t="n"/>
      <c r="D109" s="20" t="n"/>
      <c r="E109" s="20" t="n"/>
      <c r="F109" s="25">
        <f>IF(OR(D109="",E109=""),"",IFERROR(E109/D109,""))</f>
        <v/>
      </c>
      <c r="G109" s="22" t="n"/>
      <c r="H109" s="15">
        <f>IF(OR(A109="",B109="",C109="",E109=""),"",IFERROR(E109*IF(G109="",VLOOKUP(B109,Assumptions!$A$6:$F$10,3,FALSE),G109),""))</f>
        <v/>
      </c>
      <c r="I109" s="15">
        <f>IF(OR(A109="",B109="",C109="",E109=""),"",IFERROR(E109*VLOOKUP(B109,Assumptions!$A$6:$F$10,4,FALSE),""))</f>
        <v/>
      </c>
      <c r="J109" s="15">
        <f>IF(OR(A109="",B109="",C109="",E109=""),"",IFERROR(E109*VLOOKUP(B109,Assumptions!$A$6:$F$10,5,FALSE),""))</f>
        <v/>
      </c>
      <c r="K109" s="15">
        <f>IF(OR(A109="",B109="",C109="",E109=""),"",IFERROR(E109*VLOOKUP(B109,Assumptions!$A$6:$F$10,6,FALSE),""))</f>
        <v/>
      </c>
      <c r="L109" s="15">
        <f>IF(COUNT(H109:K109)=0,"",SUM(H109:K109))</f>
        <v/>
      </c>
      <c r="M109" s="18" t="n"/>
      <c r="N109" s="23" t="n"/>
      <c r="O109" s="19" t="n"/>
      <c r="P109" s="18" t="n"/>
      <c r="Q109" s="26">
        <f>IF(COUNTA(A109:E109,G109,M109:P109)=0,"",IF(OR(A109="",B109="",C109="",D109="",E109="",M109="",N109="",O109=""),"Complete required inputs",IF(E109&gt;D109,"Check occupied units",IF(F109&gt;Assumptions!$I$8,"Review occupancy assumption",IF(AND(N109="Ready for Review",O109&lt;&gt;"",O109&lt;TODAY()),"Review date passed","")))))</f>
        <v/>
      </c>
    </row>
    <row r="110" ht="20" customHeight="1">
      <c r="A110" s="18" t="n"/>
      <c r="B110" s="18" t="n"/>
      <c r="C110" s="19" t="n"/>
      <c r="D110" s="20" t="n"/>
      <c r="E110" s="20" t="n"/>
      <c r="F110" s="21">
        <f>IF(OR(D110="",E110=""),"",IFERROR(E110/D110,""))</f>
        <v/>
      </c>
      <c r="G110" s="22" t="n"/>
      <c r="H110" s="13">
        <f>IF(OR(A110="",B110="",C110="",E110=""),"",IFERROR(E110*IF(G110="",VLOOKUP(B110,Assumptions!$A$6:$F$10,3,FALSE),G110),""))</f>
        <v/>
      </c>
      <c r="I110" s="13">
        <f>IF(OR(A110="",B110="",C110="",E110=""),"",IFERROR(E110*VLOOKUP(B110,Assumptions!$A$6:$F$10,4,FALSE),""))</f>
        <v/>
      </c>
      <c r="J110" s="13">
        <f>IF(OR(A110="",B110="",C110="",E110=""),"",IFERROR(E110*VLOOKUP(B110,Assumptions!$A$6:$F$10,5,FALSE),""))</f>
        <v/>
      </c>
      <c r="K110" s="13">
        <f>IF(OR(A110="",B110="",C110="",E110=""),"",IFERROR(E110*VLOOKUP(B110,Assumptions!$A$6:$F$10,6,FALSE),""))</f>
        <v/>
      </c>
      <c r="L110" s="13">
        <f>IF(COUNT(H110:K110)=0,"",SUM(H110:K110))</f>
        <v/>
      </c>
      <c r="M110" s="18" t="n"/>
      <c r="N110" s="23" t="n"/>
      <c r="O110" s="19" t="n"/>
      <c r="P110" s="18" t="n"/>
      <c r="Q110" s="24">
        <f>IF(COUNTA(A110:E110,G110,M110:P110)=0,"",IF(OR(A110="",B110="",C110="",D110="",E110="",M110="",N110="",O110=""),"Complete required inputs",IF(E110&gt;D110,"Check occupied units",IF(F110&gt;Assumptions!$I$8,"Review occupancy assumption",IF(AND(N110="Ready for Review",O110&lt;&gt;"",O110&lt;TODAY()),"Review date passed","")))))</f>
        <v/>
      </c>
    </row>
    <row r="111" ht="20" customHeight="1">
      <c r="A111" s="18" t="n"/>
      <c r="B111" s="18" t="n"/>
      <c r="C111" s="19" t="n"/>
      <c r="D111" s="20" t="n"/>
      <c r="E111" s="20" t="n"/>
      <c r="F111" s="25">
        <f>IF(OR(D111="",E111=""),"",IFERROR(E111/D111,""))</f>
        <v/>
      </c>
      <c r="G111" s="22" t="n"/>
      <c r="H111" s="15">
        <f>IF(OR(A111="",B111="",C111="",E111=""),"",IFERROR(E111*IF(G111="",VLOOKUP(B111,Assumptions!$A$6:$F$10,3,FALSE),G111),""))</f>
        <v/>
      </c>
      <c r="I111" s="15">
        <f>IF(OR(A111="",B111="",C111="",E111=""),"",IFERROR(E111*VLOOKUP(B111,Assumptions!$A$6:$F$10,4,FALSE),""))</f>
        <v/>
      </c>
      <c r="J111" s="15">
        <f>IF(OR(A111="",B111="",C111="",E111=""),"",IFERROR(E111*VLOOKUP(B111,Assumptions!$A$6:$F$10,5,FALSE),""))</f>
        <v/>
      </c>
      <c r="K111" s="15">
        <f>IF(OR(A111="",B111="",C111="",E111=""),"",IFERROR(E111*VLOOKUP(B111,Assumptions!$A$6:$F$10,6,FALSE),""))</f>
        <v/>
      </c>
      <c r="L111" s="15">
        <f>IF(COUNT(H111:K111)=0,"",SUM(H111:K111))</f>
        <v/>
      </c>
      <c r="M111" s="18" t="n"/>
      <c r="N111" s="23" t="n"/>
      <c r="O111" s="19" t="n"/>
      <c r="P111" s="18" t="n"/>
      <c r="Q111" s="26">
        <f>IF(COUNTA(A111:E111,G111,M111:P111)=0,"",IF(OR(A111="",B111="",C111="",D111="",E111="",M111="",N111="",O111=""),"Complete required inputs",IF(E111&gt;D111,"Check occupied units",IF(F111&gt;Assumptions!$I$8,"Review occupancy assumption",IF(AND(N111="Ready for Review",O111&lt;&gt;"",O111&lt;TODAY()),"Review date passed","")))))</f>
        <v/>
      </c>
    </row>
    <row r="112" ht="20" customHeight="1">
      <c r="A112" s="18" t="n"/>
      <c r="B112" s="18" t="n"/>
      <c r="C112" s="19" t="n"/>
      <c r="D112" s="20" t="n"/>
      <c r="E112" s="20" t="n"/>
      <c r="F112" s="21">
        <f>IF(OR(D112="",E112=""),"",IFERROR(E112/D112,""))</f>
        <v/>
      </c>
      <c r="G112" s="22" t="n"/>
      <c r="H112" s="13">
        <f>IF(OR(A112="",B112="",C112="",E112=""),"",IFERROR(E112*IF(G112="",VLOOKUP(B112,Assumptions!$A$6:$F$10,3,FALSE),G112),""))</f>
        <v/>
      </c>
      <c r="I112" s="13">
        <f>IF(OR(A112="",B112="",C112="",E112=""),"",IFERROR(E112*VLOOKUP(B112,Assumptions!$A$6:$F$10,4,FALSE),""))</f>
        <v/>
      </c>
      <c r="J112" s="13">
        <f>IF(OR(A112="",B112="",C112="",E112=""),"",IFERROR(E112*VLOOKUP(B112,Assumptions!$A$6:$F$10,5,FALSE),""))</f>
        <v/>
      </c>
      <c r="K112" s="13">
        <f>IF(OR(A112="",B112="",C112="",E112=""),"",IFERROR(E112*VLOOKUP(B112,Assumptions!$A$6:$F$10,6,FALSE),""))</f>
        <v/>
      </c>
      <c r="L112" s="13">
        <f>IF(COUNT(H112:K112)=0,"",SUM(H112:K112))</f>
        <v/>
      </c>
      <c r="M112" s="18" t="n"/>
      <c r="N112" s="23" t="n"/>
      <c r="O112" s="19" t="n"/>
      <c r="P112" s="18" t="n"/>
      <c r="Q112" s="24">
        <f>IF(COUNTA(A112:E112,G112,M112:P112)=0,"",IF(OR(A112="",B112="",C112="",D112="",E112="",M112="",N112="",O112=""),"Complete required inputs",IF(E112&gt;D112,"Check occupied units",IF(F112&gt;Assumptions!$I$8,"Review occupancy assumption",IF(AND(N112="Ready for Review",O112&lt;&gt;"",O112&lt;TODAY()),"Review date passed","")))))</f>
        <v/>
      </c>
    </row>
    <row r="113" ht="20" customHeight="1">
      <c r="A113" s="18" t="n"/>
      <c r="B113" s="18" t="n"/>
      <c r="C113" s="19" t="n"/>
      <c r="D113" s="20" t="n"/>
      <c r="E113" s="20" t="n"/>
      <c r="F113" s="25">
        <f>IF(OR(D113="",E113=""),"",IFERROR(E113/D113,""))</f>
        <v/>
      </c>
      <c r="G113" s="22" t="n"/>
      <c r="H113" s="15">
        <f>IF(OR(A113="",B113="",C113="",E113=""),"",IFERROR(E113*IF(G113="",VLOOKUP(B113,Assumptions!$A$6:$F$10,3,FALSE),G113),""))</f>
        <v/>
      </c>
      <c r="I113" s="15">
        <f>IF(OR(A113="",B113="",C113="",E113=""),"",IFERROR(E113*VLOOKUP(B113,Assumptions!$A$6:$F$10,4,FALSE),""))</f>
        <v/>
      </c>
      <c r="J113" s="15">
        <f>IF(OR(A113="",B113="",C113="",E113=""),"",IFERROR(E113*VLOOKUP(B113,Assumptions!$A$6:$F$10,5,FALSE),""))</f>
        <v/>
      </c>
      <c r="K113" s="15">
        <f>IF(OR(A113="",B113="",C113="",E113=""),"",IFERROR(E113*VLOOKUP(B113,Assumptions!$A$6:$F$10,6,FALSE),""))</f>
        <v/>
      </c>
      <c r="L113" s="15">
        <f>IF(COUNT(H113:K113)=0,"",SUM(H113:K113))</f>
        <v/>
      </c>
      <c r="M113" s="18" t="n"/>
      <c r="N113" s="23" t="n"/>
      <c r="O113" s="19" t="n"/>
      <c r="P113" s="18" t="n"/>
      <c r="Q113" s="26">
        <f>IF(COUNTA(A113:E113,G113,M113:P113)=0,"",IF(OR(A113="",B113="",C113="",D113="",E113="",M113="",N113="",O113=""),"Complete required inputs",IF(E113&gt;D113,"Check occupied units",IF(F113&gt;Assumptions!$I$8,"Review occupancy assumption",IF(AND(N113="Ready for Review",O113&lt;&gt;"",O113&lt;TODAY()),"Review date passed","")))))</f>
        <v/>
      </c>
    </row>
    <row r="114" ht="20" customHeight="1">
      <c r="A114" s="18" t="n"/>
      <c r="B114" s="18" t="n"/>
      <c r="C114" s="19" t="n"/>
      <c r="D114" s="20" t="n"/>
      <c r="E114" s="20" t="n"/>
      <c r="F114" s="21">
        <f>IF(OR(D114="",E114=""),"",IFERROR(E114/D114,""))</f>
        <v/>
      </c>
      <c r="G114" s="22" t="n"/>
      <c r="H114" s="13">
        <f>IF(OR(A114="",B114="",C114="",E114=""),"",IFERROR(E114*IF(G114="",VLOOKUP(B114,Assumptions!$A$6:$F$10,3,FALSE),G114),""))</f>
        <v/>
      </c>
      <c r="I114" s="13">
        <f>IF(OR(A114="",B114="",C114="",E114=""),"",IFERROR(E114*VLOOKUP(B114,Assumptions!$A$6:$F$10,4,FALSE),""))</f>
        <v/>
      </c>
      <c r="J114" s="13">
        <f>IF(OR(A114="",B114="",C114="",E114=""),"",IFERROR(E114*VLOOKUP(B114,Assumptions!$A$6:$F$10,5,FALSE),""))</f>
        <v/>
      </c>
      <c r="K114" s="13">
        <f>IF(OR(A114="",B114="",C114="",E114=""),"",IFERROR(E114*VLOOKUP(B114,Assumptions!$A$6:$F$10,6,FALSE),""))</f>
        <v/>
      </c>
      <c r="L114" s="13">
        <f>IF(COUNT(H114:K114)=0,"",SUM(H114:K114))</f>
        <v/>
      </c>
      <c r="M114" s="18" t="n"/>
      <c r="N114" s="23" t="n"/>
      <c r="O114" s="19" t="n"/>
      <c r="P114" s="18" t="n"/>
      <c r="Q114" s="24">
        <f>IF(COUNTA(A114:E114,G114,M114:P114)=0,"",IF(OR(A114="",B114="",C114="",D114="",E114="",M114="",N114="",O114=""),"Complete required inputs",IF(E114&gt;D114,"Check occupied units",IF(F114&gt;Assumptions!$I$8,"Review occupancy assumption",IF(AND(N114="Ready for Review",O114&lt;&gt;"",O114&lt;TODAY()),"Review date passed","")))))</f>
        <v/>
      </c>
    </row>
    <row r="115" ht="20" customHeight="1">
      <c r="A115" s="18" t="n"/>
      <c r="B115" s="18" t="n"/>
      <c r="C115" s="19" t="n"/>
      <c r="D115" s="20" t="n"/>
      <c r="E115" s="20" t="n"/>
      <c r="F115" s="25">
        <f>IF(OR(D115="",E115=""),"",IFERROR(E115/D115,""))</f>
        <v/>
      </c>
      <c r="G115" s="22" t="n"/>
      <c r="H115" s="15">
        <f>IF(OR(A115="",B115="",C115="",E115=""),"",IFERROR(E115*IF(G115="",VLOOKUP(B115,Assumptions!$A$6:$F$10,3,FALSE),G115),""))</f>
        <v/>
      </c>
      <c r="I115" s="15">
        <f>IF(OR(A115="",B115="",C115="",E115=""),"",IFERROR(E115*VLOOKUP(B115,Assumptions!$A$6:$F$10,4,FALSE),""))</f>
        <v/>
      </c>
      <c r="J115" s="15">
        <f>IF(OR(A115="",B115="",C115="",E115=""),"",IFERROR(E115*VLOOKUP(B115,Assumptions!$A$6:$F$10,5,FALSE),""))</f>
        <v/>
      </c>
      <c r="K115" s="15">
        <f>IF(OR(A115="",B115="",C115="",E115=""),"",IFERROR(E115*VLOOKUP(B115,Assumptions!$A$6:$F$10,6,FALSE),""))</f>
        <v/>
      </c>
      <c r="L115" s="15">
        <f>IF(COUNT(H115:K115)=0,"",SUM(H115:K115))</f>
        <v/>
      </c>
      <c r="M115" s="18" t="n"/>
      <c r="N115" s="23" t="n"/>
      <c r="O115" s="19" t="n"/>
      <c r="P115" s="18" t="n"/>
      <c r="Q115" s="26">
        <f>IF(COUNTA(A115:E115,G115,M115:P115)=0,"",IF(OR(A115="",B115="",C115="",D115="",E115="",M115="",N115="",O115=""),"Complete required inputs",IF(E115&gt;D115,"Check occupied units",IF(F115&gt;Assumptions!$I$8,"Review occupancy assumption",IF(AND(N115="Ready for Review",O115&lt;&gt;"",O115&lt;TODAY()),"Review date passed","")))))</f>
        <v/>
      </c>
    </row>
    <row r="116" ht="20" customHeight="1">
      <c r="A116" s="18" t="n"/>
      <c r="B116" s="18" t="n"/>
      <c r="C116" s="19" t="n"/>
      <c r="D116" s="20" t="n"/>
      <c r="E116" s="20" t="n"/>
      <c r="F116" s="21">
        <f>IF(OR(D116="",E116=""),"",IFERROR(E116/D116,""))</f>
        <v/>
      </c>
      <c r="G116" s="22" t="n"/>
      <c r="H116" s="13">
        <f>IF(OR(A116="",B116="",C116="",E116=""),"",IFERROR(E116*IF(G116="",VLOOKUP(B116,Assumptions!$A$6:$F$10,3,FALSE),G116),""))</f>
        <v/>
      </c>
      <c r="I116" s="13">
        <f>IF(OR(A116="",B116="",C116="",E116=""),"",IFERROR(E116*VLOOKUP(B116,Assumptions!$A$6:$F$10,4,FALSE),""))</f>
        <v/>
      </c>
      <c r="J116" s="13">
        <f>IF(OR(A116="",B116="",C116="",E116=""),"",IFERROR(E116*VLOOKUP(B116,Assumptions!$A$6:$F$10,5,FALSE),""))</f>
        <v/>
      </c>
      <c r="K116" s="13">
        <f>IF(OR(A116="",B116="",C116="",E116=""),"",IFERROR(E116*VLOOKUP(B116,Assumptions!$A$6:$F$10,6,FALSE),""))</f>
        <v/>
      </c>
      <c r="L116" s="13">
        <f>IF(COUNT(H116:K116)=0,"",SUM(H116:K116))</f>
        <v/>
      </c>
      <c r="M116" s="18" t="n"/>
      <c r="N116" s="23" t="n"/>
      <c r="O116" s="19" t="n"/>
      <c r="P116" s="18" t="n"/>
      <c r="Q116" s="24">
        <f>IF(COUNTA(A116:E116,G116,M116:P116)=0,"",IF(OR(A116="",B116="",C116="",D116="",E116="",M116="",N116="",O116=""),"Complete required inputs",IF(E116&gt;D116,"Check occupied units",IF(F116&gt;Assumptions!$I$8,"Review occupancy assumption",IF(AND(N116="Ready for Review",O116&lt;&gt;"",O116&lt;TODAY()),"Review date passed","")))))</f>
        <v/>
      </c>
    </row>
    <row r="117" ht="20" customHeight="1">
      <c r="A117" s="18" t="n"/>
      <c r="B117" s="18" t="n"/>
      <c r="C117" s="19" t="n"/>
      <c r="D117" s="20" t="n"/>
      <c r="E117" s="20" t="n"/>
      <c r="F117" s="25">
        <f>IF(OR(D117="",E117=""),"",IFERROR(E117/D117,""))</f>
        <v/>
      </c>
      <c r="G117" s="22" t="n"/>
      <c r="H117" s="15">
        <f>IF(OR(A117="",B117="",C117="",E117=""),"",IFERROR(E117*IF(G117="",VLOOKUP(B117,Assumptions!$A$6:$F$10,3,FALSE),G117),""))</f>
        <v/>
      </c>
      <c r="I117" s="15">
        <f>IF(OR(A117="",B117="",C117="",E117=""),"",IFERROR(E117*VLOOKUP(B117,Assumptions!$A$6:$F$10,4,FALSE),""))</f>
        <v/>
      </c>
      <c r="J117" s="15">
        <f>IF(OR(A117="",B117="",C117="",E117=""),"",IFERROR(E117*VLOOKUP(B117,Assumptions!$A$6:$F$10,5,FALSE),""))</f>
        <v/>
      </c>
      <c r="K117" s="15">
        <f>IF(OR(A117="",B117="",C117="",E117=""),"",IFERROR(E117*VLOOKUP(B117,Assumptions!$A$6:$F$10,6,FALSE),""))</f>
        <v/>
      </c>
      <c r="L117" s="15">
        <f>IF(COUNT(H117:K117)=0,"",SUM(H117:K117))</f>
        <v/>
      </c>
      <c r="M117" s="18" t="n"/>
      <c r="N117" s="23" t="n"/>
      <c r="O117" s="19" t="n"/>
      <c r="P117" s="18" t="n"/>
      <c r="Q117" s="26">
        <f>IF(COUNTA(A117:E117,G117,M117:P117)=0,"",IF(OR(A117="",B117="",C117="",D117="",E117="",M117="",N117="",O117=""),"Complete required inputs",IF(E117&gt;D117,"Check occupied units",IF(F117&gt;Assumptions!$I$8,"Review occupancy assumption",IF(AND(N117="Ready for Review",O117&lt;&gt;"",O117&lt;TODAY()),"Review date passed","")))))</f>
        <v/>
      </c>
    </row>
    <row r="118" ht="20" customHeight="1">
      <c r="A118" s="18" t="n"/>
      <c r="B118" s="18" t="n"/>
      <c r="C118" s="19" t="n"/>
      <c r="D118" s="20" t="n"/>
      <c r="E118" s="20" t="n"/>
      <c r="F118" s="21">
        <f>IF(OR(D118="",E118=""),"",IFERROR(E118/D118,""))</f>
        <v/>
      </c>
      <c r="G118" s="22" t="n"/>
      <c r="H118" s="13">
        <f>IF(OR(A118="",B118="",C118="",E118=""),"",IFERROR(E118*IF(G118="",VLOOKUP(B118,Assumptions!$A$6:$F$10,3,FALSE),G118),""))</f>
        <v/>
      </c>
      <c r="I118" s="13">
        <f>IF(OR(A118="",B118="",C118="",E118=""),"",IFERROR(E118*VLOOKUP(B118,Assumptions!$A$6:$F$10,4,FALSE),""))</f>
        <v/>
      </c>
      <c r="J118" s="13">
        <f>IF(OR(A118="",B118="",C118="",E118=""),"",IFERROR(E118*VLOOKUP(B118,Assumptions!$A$6:$F$10,5,FALSE),""))</f>
        <v/>
      </c>
      <c r="K118" s="13">
        <f>IF(OR(A118="",B118="",C118="",E118=""),"",IFERROR(E118*VLOOKUP(B118,Assumptions!$A$6:$F$10,6,FALSE),""))</f>
        <v/>
      </c>
      <c r="L118" s="13">
        <f>IF(COUNT(H118:K118)=0,"",SUM(H118:K118))</f>
        <v/>
      </c>
      <c r="M118" s="18" t="n"/>
      <c r="N118" s="23" t="n"/>
      <c r="O118" s="19" t="n"/>
      <c r="P118" s="18" t="n"/>
      <c r="Q118" s="24">
        <f>IF(COUNTA(A118:E118,G118,M118:P118)=0,"",IF(OR(A118="",B118="",C118="",D118="",E118="",M118="",N118="",O118=""),"Complete required inputs",IF(E118&gt;D118,"Check occupied units",IF(F118&gt;Assumptions!$I$8,"Review occupancy assumption",IF(AND(N118="Ready for Review",O118&lt;&gt;"",O118&lt;TODAY()),"Review date passed","")))))</f>
        <v/>
      </c>
    </row>
    <row r="119" ht="20" customHeight="1">
      <c r="A119" s="18" t="n"/>
      <c r="B119" s="18" t="n"/>
      <c r="C119" s="19" t="n"/>
      <c r="D119" s="20" t="n"/>
      <c r="E119" s="20" t="n"/>
      <c r="F119" s="25">
        <f>IF(OR(D119="",E119=""),"",IFERROR(E119/D119,""))</f>
        <v/>
      </c>
      <c r="G119" s="22" t="n"/>
      <c r="H119" s="15">
        <f>IF(OR(A119="",B119="",C119="",E119=""),"",IFERROR(E119*IF(G119="",VLOOKUP(B119,Assumptions!$A$6:$F$10,3,FALSE),G119),""))</f>
        <v/>
      </c>
      <c r="I119" s="15">
        <f>IF(OR(A119="",B119="",C119="",E119=""),"",IFERROR(E119*VLOOKUP(B119,Assumptions!$A$6:$F$10,4,FALSE),""))</f>
        <v/>
      </c>
      <c r="J119" s="15">
        <f>IF(OR(A119="",B119="",C119="",E119=""),"",IFERROR(E119*VLOOKUP(B119,Assumptions!$A$6:$F$10,5,FALSE),""))</f>
        <v/>
      </c>
      <c r="K119" s="15">
        <f>IF(OR(A119="",B119="",C119="",E119=""),"",IFERROR(E119*VLOOKUP(B119,Assumptions!$A$6:$F$10,6,FALSE),""))</f>
        <v/>
      </c>
      <c r="L119" s="15">
        <f>IF(COUNT(H119:K119)=0,"",SUM(H119:K119))</f>
        <v/>
      </c>
      <c r="M119" s="18" t="n"/>
      <c r="N119" s="23" t="n"/>
      <c r="O119" s="19" t="n"/>
      <c r="P119" s="18" t="n"/>
      <c r="Q119" s="26">
        <f>IF(COUNTA(A119:E119,G119,M119:P119)=0,"",IF(OR(A119="",B119="",C119="",D119="",E119="",M119="",N119="",O119=""),"Complete required inputs",IF(E119&gt;D119,"Check occupied units",IF(F119&gt;Assumptions!$I$8,"Review occupancy assumption",IF(AND(N119="Ready for Review",O119&lt;&gt;"",O119&lt;TODAY()),"Review date passed","")))))</f>
        <v/>
      </c>
    </row>
    <row r="120" ht="20" customHeight="1">
      <c r="A120" s="18" t="n"/>
      <c r="B120" s="18" t="n"/>
      <c r="C120" s="19" t="n"/>
      <c r="D120" s="20" t="n"/>
      <c r="E120" s="20" t="n"/>
      <c r="F120" s="21">
        <f>IF(OR(D120="",E120=""),"",IFERROR(E120/D120,""))</f>
        <v/>
      </c>
      <c r="G120" s="22" t="n"/>
      <c r="H120" s="13">
        <f>IF(OR(A120="",B120="",C120="",E120=""),"",IFERROR(E120*IF(G120="",VLOOKUP(B120,Assumptions!$A$6:$F$10,3,FALSE),G120),""))</f>
        <v/>
      </c>
      <c r="I120" s="13">
        <f>IF(OR(A120="",B120="",C120="",E120=""),"",IFERROR(E120*VLOOKUP(B120,Assumptions!$A$6:$F$10,4,FALSE),""))</f>
        <v/>
      </c>
      <c r="J120" s="13">
        <f>IF(OR(A120="",B120="",C120="",E120=""),"",IFERROR(E120*VLOOKUP(B120,Assumptions!$A$6:$F$10,5,FALSE),""))</f>
        <v/>
      </c>
      <c r="K120" s="13">
        <f>IF(OR(A120="",B120="",C120="",E120=""),"",IFERROR(E120*VLOOKUP(B120,Assumptions!$A$6:$F$10,6,FALSE),""))</f>
        <v/>
      </c>
      <c r="L120" s="13">
        <f>IF(COUNT(H120:K120)=0,"",SUM(H120:K120))</f>
        <v/>
      </c>
      <c r="M120" s="18" t="n"/>
      <c r="N120" s="23" t="n"/>
      <c r="O120" s="19" t="n"/>
      <c r="P120" s="18" t="n"/>
      <c r="Q120" s="24">
        <f>IF(COUNTA(A120:E120,G120,M120:P120)=0,"",IF(OR(A120="",B120="",C120="",D120="",E120="",M120="",N120="",O120=""),"Complete required inputs",IF(E120&gt;D120,"Check occupied units",IF(F120&gt;Assumptions!$I$8,"Review occupancy assumption",IF(AND(N120="Ready for Review",O120&lt;&gt;"",O120&lt;TODAY()),"Review date passed","")))))</f>
        <v/>
      </c>
    </row>
    <row r="121" ht="20" customHeight="1">
      <c r="A121" s="18" t="n"/>
      <c r="B121" s="18" t="n"/>
      <c r="C121" s="19" t="n"/>
      <c r="D121" s="20" t="n"/>
      <c r="E121" s="20" t="n"/>
      <c r="F121" s="25">
        <f>IF(OR(D121="",E121=""),"",IFERROR(E121/D121,""))</f>
        <v/>
      </c>
      <c r="G121" s="22" t="n"/>
      <c r="H121" s="15">
        <f>IF(OR(A121="",B121="",C121="",E121=""),"",IFERROR(E121*IF(G121="",VLOOKUP(B121,Assumptions!$A$6:$F$10,3,FALSE),G121),""))</f>
        <v/>
      </c>
      <c r="I121" s="15">
        <f>IF(OR(A121="",B121="",C121="",E121=""),"",IFERROR(E121*VLOOKUP(B121,Assumptions!$A$6:$F$10,4,FALSE),""))</f>
        <v/>
      </c>
      <c r="J121" s="15">
        <f>IF(OR(A121="",B121="",C121="",E121=""),"",IFERROR(E121*VLOOKUP(B121,Assumptions!$A$6:$F$10,5,FALSE),""))</f>
        <v/>
      </c>
      <c r="K121" s="15">
        <f>IF(OR(A121="",B121="",C121="",E121=""),"",IFERROR(E121*VLOOKUP(B121,Assumptions!$A$6:$F$10,6,FALSE),""))</f>
        <v/>
      </c>
      <c r="L121" s="15">
        <f>IF(COUNT(H121:K121)=0,"",SUM(H121:K121))</f>
        <v/>
      </c>
      <c r="M121" s="18" t="n"/>
      <c r="N121" s="23" t="n"/>
      <c r="O121" s="19" t="n"/>
      <c r="P121" s="18" t="n"/>
      <c r="Q121" s="26">
        <f>IF(COUNTA(A121:E121,G121,M121:P121)=0,"",IF(OR(A121="",B121="",C121="",D121="",E121="",M121="",N121="",O121=""),"Complete required inputs",IF(E121&gt;D121,"Check occupied units",IF(F121&gt;Assumptions!$I$8,"Review occupancy assumption",IF(AND(N121="Ready for Review",O121&lt;&gt;"",O121&lt;TODAY()),"Review date passed","")))))</f>
        <v/>
      </c>
    </row>
    <row r="122" ht="20" customHeight="1">
      <c r="A122" s="18" t="n"/>
      <c r="B122" s="18" t="n"/>
      <c r="C122" s="19" t="n"/>
      <c r="D122" s="20" t="n"/>
      <c r="E122" s="20" t="n"/>
      <c r="F122" s="21">
        <f>IF(OR(D122="",E122=""),"",IFERROR(E122/D122,""))</f>
        <v/>
      </c>
      <c r="G122" s="22" t="n"/>
      <c r="H122" s="13">
        <f>IF(OR(A122="",B122="",C122="",E122=""),"",IFERROR(E122*IF(G122="",VLOOKUP(B122,Assumptions!$A$6:$F$10,3,FALSE),G122),""))</f>
        <v/>
      </c>
      <c r="I122" s="13">
        <f>IF(OR(A122="",B122="",C122="",E122=""),"",IFERROR(E122*VLOOKUP(B122,Assumptions!$A$6:$F$10,4,FALSE),""))</f>
        <v/>
      </c>
      <c r="J122" s="13">
        <f>IF(OR(A122="",B122="",C122="",E122=""),"",IFERROR(E122*VLOOKUP(B122,Assumptions!$A$6:$F$10,5,FALSE),""))</f>
        <v/>
      </c>
      <c r="K122" s="13">
        <f>IF(OR(A122="",B122="",C122="",E122=""),"",IFERROR(E122*VLOOKUP(B122,Assumptions!$A$6:$F$10,6,FALSE),""))</f>
        <v/>
      </c>
      <c r="L122" s="13">
        <f>IF(COUNT(H122:K122)=0,"",SUM(H122:K122))</f>
        <v/>
      </c>
      <c r="M122" s="18" t="n"/>
      <c r="N122" s="23" t="n"/>
      <c r="O122" s="19" t="n"/>
      <c r="P122" s="18" t="n"/>
      <c r="Q122" s="24">
        <f>IF(COUNTA(A122:E122,G122,M122:P122)=0,"",IF(OR(A122="",B122="",C122="",D122="",E122="",M122="",N122="",O122=""),"Complete required inputs",IF(E122&gt;D122,"Check occupied units",IF(F122&gt;Assumptions!$I$8,"Review occupancy assumption",IF(AND(N122="Ready for Review",O122&lt;&gt;"",O122&lt;TODAY()),"Review date passed","")))))</f>
        <v/>
      </c>
    </row>
    <row r="123" ht="20" customHeight="1">
      <c r="A123" s="18" t="n"/>
      <c r="B123" s="18" t="n"/>
      <c r="C123" s="19" t="n"/>
      <c r="D123" s="20" t="n"/>
      <c r="E123" s="20" t="n"/>
      <c r="F123" s="25">
        <f>IF(OR(D123="",E123=""),"",IFERROR(E123/D123,""))</f>
        <v/>
      </c>
      <c r="G123" s="22" t="n"/>
      <c r="H123" s="15">
        <f>IF(OR(A123="",B123="",C123="",E123=""),"",IFERROR(E123*IF(G123="",VLOOKUP(B123,Assumptions!$A$6:$F$10,3,FALSE),G123),""))</f>
        <v/>
      </c>
      <c r="I123" s="15">
        <f>IF(OR(A123="",B123="",C123="",E123=""),"",IFERROR(E123*VLOOKUP(B123,Assumptions!$A$6:$F$10,4,FALSE),""))</f>
        <v/>
      </c>
      <c r="J123" s="15">
        <f>IF(OR(A123="",B123="",C123="",E123=""),"",IFERROR(E123*VLOOKUP(B123,Assumptions!$A$6:$F$10,5,FALSE),""))</f>
        <v/>
      </c>
      <c r="K123" s="15">
        <f>IF(OR(A123="",B123="",C123="",E123=""),"",IFERROR(E123*VLOOKUP(B123,Assumptions!$A$6:$F$10,6,FALSE),""))</f>
        <v/>
      </c>
      <c r="L123" s="15">
        <f>IF(COUNT(H123:K123)=0,"",SUM(H123:K123))</f>
        <v/>
      </c>
      <c r="M123" s="18" t="n"/>
      <c r="N123" s="23" t="n"/>
      <c r="O123" s="19" t="n"/>
      <c r="P123" s="18" t="n"/>
      <c r="Q123" s="26">
        <f>IF(COUNTA(A123:E123,G123,M123:P123)=0,"",IF(OR(A123="",B123="",C123="",D123="",E123="",M123="",N123="",O123=""),"Complete required inputs",IF(E123&gt;D123,"Check occupied units",IF(F123&gt;Assumptions!$I$8,"Review occupancy assumption",IF(AND(N123="Ready for Review",O123&lt;&gt;"",O123&lt;TODAY()),"Review date passed","")))))</f>
        <v/>
      </c>
    </row>
    <row r="124" ht="20" customHeight="1">
      <c r="A124" s="18" t="n"/>
      <c r="B124" s="18" t="n"/>
      <c r="C124" s="19" t="n"/>
      <c r="D124" s="20" t="n"/>
      <c r="E124" s="20" t="n"/>
      <c r="F124" s="21">
        <f>IF(OR(D124="",E124=""),"",IFERROR(E124/D124,""))</f>
        <v/>
      </c>
      <c r="G124" s="22" t="n"/>
      <c r="H124" s="13">
        <f>IF(OR(A124="",B124="",C124="",E124=""),"",IFERROR(E124*IF(G124="",VLOOKUP(B124,Assumptions!$A$6:$F$10,3,FALSE),G124),""))</f>
        <v/>
      </c>
      <c r="I124" s="13">
        <f>IF(OR(A124="",B124="",C124="",E124=""),"",IFERROR(E124*VLOOKUP(B124,Assumptions!$A$6:$F$10,4,FALSE),""))</f>
        <v/>
      </c>
      <c r="J124" s="13">
        <f>IF(OR(A124="",B124="",C124="",E124=""),"",IFERROR(E124*VLOOKUP(B124,Assumptions!$A$6:$F$10,5,FALSE),""))</f>
        <v/>
      </c>
      <c r="K124" s="13">
        <f>IF(OR(A124="",B124="",C124="",E124=""),"",IFERROR(E124*VLOOKUP(B124,Assumptions!$A$6:$F$10,6,FALSE),""))</f>
        <v/>
      </c>
      <c r="L124" s="13">
        <f>IF(COUNT(H124:K124)=0,"",SUM(H124:K124))</f>
        <v/>
      </c>
      <c r="M124" s="18" t="n"/>
      <c r="N124" s="23" t="n"/>
      <c r="O124" s="19" t="n"/>
      <c r="P124" s="18" t="n"/>
      <c r="Q124" s="24">
        <f>IF(COUNTA(A124:E124,G124,M124:P124)=0,"",IF(OR(A124="",B124="",C124="",D124="",E124="",M124="",N124="",O124=""),"Complete required inputs",IF(E124&gt;D124,"Check occupied units",IF(F124&gt;Assumptions!$I$8,"Review occupancy assumption",IF(AND(N124="Ready for Review",O124&lt;&gt;"",O124&lt;TODAY()),"Review date passed","")))))</f>
        <v/>
      </c>
    </row>
    <row r="125" ht="20" customHeight="1">
      <c r="A125" s="18" t="n"/>
      <c r="B125" s="18" t="n"/>
      <c r="C125" s="19" t="n"/>
      <c r="D125" s="20" t="n"/>
      <c r="E125" s="20" t="n"/>
      <c r="F125" s="25">
        <f>IF(OR(D125="",E125=""),"",IFERROR(E125/D125,""))</f>
        <v/>
      </c>
      <c r="G125" s="22" t="n"/>
      <c r="H125" s="15">
        <f>IF(OR(A125="",B125="",C125="",E125=""),"",IFERROR(E125*IF(G125="",VLOOKUP(B125,Assumptions!$A$6:$F$10,3,FALSE),G125),""))</f>
        <v/>
      </c>
      <c r="I125" s="15">
        <f>IF(OR(A125="",B125="",C125="",E125=""),"",IFERROR(E125*VLOOKUP(B125,Assumptions!$A$6:$F$10,4,FALSE),""))</f>
        <v/>
      </c>
      <c r="J125" s="15">
        <f>IF(OR(A125="",B125="",C125="",E125=""),"",IFERROR(E125*VLOOKUP(B125,Assumptions!$A$6:$F$10,5,FALSE),""))</f>
        <v/>
      </c>
      <c r="K125" s="15">
        <f>IF(OR(A125="",B125="",C125="",E125=""),"",IFERROR(E125*VLOOKUP(B125,Assumptions!$A$6:$F$10,6,FALSE),""))</f>
        <v/>
      </c>
      <c r="L125" s="15">
        <f>IF(COUNT(H125:K125)=0,"",SUM(H125:K125))</f>
        <v/>
      </c>
      <c r="M125" s="18" t="n"/>
      <c r="N125" s="23" t="n"/>
      <c r="O125" s="19" t="n"/>
      <c r="P125" s="18" t="n"/>
      <c r="Q125" s="26">
        <f>IF(COUNTA(A125:E125,G125,M125:P125)=0,"",IF(OR(A125="",B125="",C125="",D125="",E125="",M125="",N125="",O125=""),"Complete required inputs",IF(E125&gt;D125,"Check occupied units",IF(F125&gt;Assumptions!$I$8,"Review occupancy assumption",IF(AND(N125="Ready for Review",O125&lt;&gt;"",O125&lt;TODAY()),"Review date passed","")))))</f>
        <v/>
      </c>
    </row>
  </sheetData>
  <autoFilter ref="A5:Q125"/>
  <mergeCells count="1">
    <mergeCell ref="A1:Q1"/>
  </mergeCells>
  <conditionalFormatting sqref="D6:E125">
    <cfRule type="expression" priority="1" dxfId="0">
      <formula>AND($D6&lt;&gt;"",$E6&lt;&gt;"",$E6&gt;$D6)</formula>
    </cfRule>
  </conditionalFormatting>
  <conditionalFormatting sqref="Q6:Q125">
    <cfRule type="expression" priority="2" dxfId="0">
      <formula>$Q6&lt;&gt;""</formula>
    </cfRule>
  </conditionalFormatting>
  <conditionalFormatting sqref="N6:N125">
    <cfRule type="expression" priority="3" dxfId="1">
      <formula>$N6="Finalized"</formula>
    </cfRule>
  </conditionalFormatting>
  <dataValidations count="9">
    <dataValidation sqref="A6:A125" showDropDown="0" showInputMessage="0" showErrorMessage="0" allowBlank="0" errorTitle="Facility review" error="Select a listed fictional facility." type="list">
      <formula1>"Cedar Vale Storage (Fictional),Lantern Bay Storage (Fictional),Prairie Finch Storage (Fictional)"</formula1>
    </dataValidation>
    <dataValidation sqref="B6:B125" showDropDown="0" showInputMessage="0" showErrorMessage="0" allowBlank="0" errorTitle="Unit type review" error="Select a listed unit type." type="list">
      <formula1>"5x5 Indoor,5x10 Indoor,10x10 Drive-Up,10x15 Drive-Up,10x20 Drive-Up"</formula1>
    </dataValidation>
    <dataValidation sqref="C6:C125" showDropDown="0" showInputMessage="0" showErrorMessage="0" allowBlank="0" errorTitle="Forecast period review" error="Enter the first day of a month within the allowed forecast period." type="custom">
      <formula1>=OR(C6="",AND(ISNUMBER(C6),C6&gt;=INDIRECT("Assumptions!$I$9"),C6&lt;=INDIRECT("Assumptions!$I$10"),DAY(C6)=1))</formula1>
    </dataValidation>
    <dataValidation sqref="D6:D125" showDropDown="0" showInputMessage="0" showErrorMessage="0" allowBlank="0" errorTitle="Total units review" error="Enter a whole-unit count within the visible maximum." type="custom">
      <formula1>=OR(D6="",AND(ISNUMBER(D6),D6&gt;=1,D6&lt;=INDIRECT("Assumptions!$I$6"),MOD(D6,1)=0))</formula1>
    </dataValidation>
    <dataValidation sqref="E6:E125" showDropDown="0" showInputMessage="0" showErrorMessage="0" allowBlank="0" errorTitle="Occupied units review" error="Occupied units must be a whole number from zero through total units." type="custom">
      <formula1>=OR(E6="",AND(ISNUMBER(E6),E6&gt;=0,E6&lt;=D6,E6&lt;=INDIRECT("Assumptions!$I$6"),MOD(E6,1)=0))</formula1>
    </dataValidation>
    <dataValidation sqref="G6:G125" showDropDown="0" showInputMessage="0" showErrorMessage="0" allowBlank="0" errorTitle="Rent override review" error="Enter a nonnegative dollar amount within the visible rate limit." type="custom">
      <formula1>=OR(G6="",AND(ISNUMBER(G6),G6&gt;=0,G6&lt;=INDIRECT("Assumptions!$I$7")))</formula1>
    </dataValidation>
    <dataValidation sqref="M6:M125" showDropDown="0" showInputMessage="0" showErrorMessage="0" allowBlank="0" errorTitle="Owner review" error="Select a listed fictional forecast owner." type="list">
      <formula1>"Avery Stone (Fictional),Jordan Reed (Fictional),Morgan Hale (Fictional),Casey Park (Fictional)"</formula1>
    </dataValidation>
    <dataValidation sqref="N6:N125" showDropDown="0" showInputMessage="0" showErrorMessage="0" allowBlank="0" errorTitle="Status review" error="Select Draft, Ready for Review, or Finalized." type="list">
      <formula1>"Draft,Ready for Review,Finalized"</formula1>
    </dataValidation>
    <dataValidation sqref="O6:O125" showDropDown="0" showInputMessage="0" showErrorMessage="0" allowBlank="0" errorTitle="Review date check" error="Enter a review date within the visible allowed period." type="custom">
      <formula1>=OR(O6="",AND(ISNUMBER(O6),O6&gt;=INDIRECT("Assumptions!$I$9"),O6&lt;=INDIRECT("Assumptions!$I$10")))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0A91D"/>
    <outlinePr summaryBelow="1" summaryRight="1"/>
    <pageSetUpPr/>
  </sheetPr>
  <dimension ref="A1:I17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1" customWidth="1" min="3" max="3"/>
    <col width="19" customWidth="1" min="4" max="4"/>
    <col width="27" customWidth="1" min="5" max="5"/>
    <col width="22" customWidth="1" min="6" max="6"/>
    <col width="3" customWidth="1" min="7" max="7"/>
    <col width="32" customWidth="1" min="8" max="8"/>
    <col width="18" customWidth="1" min="9" max="9"/>
  </cols>
  <sheetData>
    <row r="1" ht="28" customHeight="1">
      <c r="A1" s="1" t="inlineStr">
        <is>
          <t>Revenue Forecast Assumptions</t>
        </is>
      </c>
    </row>
    <row r="2">
      <c r="A2" s="16" t="inlineStr">
        <is>
          <t>Yellow cells are editable planning assumptions. They do not guarantee rates, occupancy, or revenue.</t>
        </is>
      </c>
    </row>
    <row r="3">
      <c r="A3" s="16" t="inlineStr">
        <is>
          <t>Rate assumptions are monthly amounts per occupied unit unless the heading states otherwise.</t>
        </is>
      </c>
    </row>
    <row r="4"/>
    <row r="5" ht="42" customHeight="1">
      <c r="A5" s="11" t="inlineStr">
        <is>
          <t>Unit Type</t>
        </is>
      </c>
      <c r="B5" s="11" t="inlineStr">
        <is>
          <t>Square Feet</t>
        </is>
      </c>
      <c r="C5" s="11" t="inlineStr">
        <is>
          <t>Base Rent per Occupied Unit</t>
        </is>
      </c>
      <c r="D5" s="11" t="inlineStr">
        <is>
          <t>Fee per Occupied Unit</t>
        </is>
      </c>
      <c r="E5" s="11" t="inlineStr">
        <is>
          <t>Insurance Commission per Occupied Unit</t>
        </is>
      </c>
      <c r="F5" s="11" t="inlineStr">
        <is>
          <t>Merchandise per Occupied Unit</t>
        </is>
      </c>
      <c r="H5" s="11" t="inlineStr">
        <is>
          <t>Planning Limit</t>
        </is>
      </c>
      <c r="I5" s="11" t="inlineStr">
        <is>
          <t>Editable Value</t>
        </is>
      </c>
    </row>
    <row r="6">
      <c r="A6" s="27" t="inlineStr">
        <is>
          <t>5x5 Indoor</t>
        </is>
      </c>
      <c r="B6" s="35" t="n">
        <v>25</v>
      </c>
      <c r="C6" s="22" t="n">
        <v>75</v>
      </c>
      <c r="D6" s="22" t="n">
        <v>5</v>
      </c>
      <c r="E6" s="22" t="n">
        <v>4.5</v>
      </c>
      <c r="F6" s="22" t="n">
        <v>1.25</v>
      </c>
      <c r="H6" s="24" t="inlineStr">
        <is>
          <t>Maximum units per forecast row</t>
        </is>
      </c>
      <c r="I6" s="29" t="n">
        <v>1000</v>
      </c>
    </row>
    <row r="7">
      <c r="A7" s="30" t="inlineStr">
        <is>
          <t>5x10 Indoor</t>
        </is>
      </c>
      <c r="B7" s="36" t="n">
        <v>50</v>
      </c>
      <c r="C7" s="22" t="n">
        <v>105</v>
      </c>
      <c r="D7" s="22" t="n">
        <v>6</v>
      </c>
      <c r="E7" s="22" t="n">
        <v>4.5</v>
      </c>
      <c r="F7" s="22" t="n">
        <v>1.5</v>
      </c>
      <c r="H7" s="26" t="inlineStr">
        <is>
          <t>Maximum revenue per occupied unit</t>
        </is>
      </c>
      <c r="I7" s="22" t="n">
        <v>1000</v>
      </c>
    </row>
    <row r="8">
      <c r="A8" s="27" t="inlineStr">
        <is>
          <t>10x10 Drive-Up</t>
        </is>
      </c>
      <c r="B8" s="35" t="n">
        <v>100</v>
      </c>
      <c r="C8" s="22" t="n">
        <v>145</v>
      </c>
      <c r="D8" s="22" t="n">
        <v>7</v>
      </c>
      <c r="E8" s="22" t="n">
        <v>5</v>
      </c>
      <c r="F8" s="22" t="n">
        <v>1.75</v>
      </c>
      <c r="H8" s="24" t="inlineStr">
        <is>
          <t>Occupancy review threshold</t>
        </is>
      </c>
      <c r="I8" s="32" t="n">
        <v>0.95</v>
      </c>
    </row>
    <row r="9">
      <c r="A9" s="30" t="inlineStr">
        <is>
          <t>10x15 Drive-Up</t>
        </is>
      </c>
      <c r="B9" s="36" t="n">
        <v>150</v>
      </c>
      <c r="C9" s="22" t="n">
        <v>195</v>
      </c>
      <c r="D9" s="22" t="n">
        <v>8</v>
      </c>
      <c r="E9" s="22" t="n">
        <v>5</v>
      </c>
      <c r="F9" s="22" t="n">
        <v>2</v>
      </c>
      <c r="H9" s="26" t="inlineStr">
        <is>
          <t>Earliest forecast or review date</t>
        </is>
      </c>
      <c r="I9" s="33" t="n">
        <v>45658</v>
      </c>
    </row>
    <row r="10">
      <c r="A10" s="27" t="inlineStr">
        <is>
          <t>10x20 Drive-Up</t>
        </is>
      </c>
      <c r="B10" s="35" t="n">
        <v>200</v>
      </c>
      <c r="C10" s="22" t="n">
        <v>255</v>
      </c>
      <c r="D10" s="22" t="n">
        <v>9</v>
      </c>
      <c r="E10" s="22" t="n">
        <v>5.5</v>
      </c>
      <c r="F10" s="22" t="n">
        <v>2.25</v>
      </c>
      <c r="H10" s="24" t="inlineStr">
        <is>
          <t>Latest forecast or review date</t>
        </is>
      </c>
      <c r="I10" s="33" t="n">
        <v>48213</v>
      </c>
    </row>
    <row r="11"/>
    <row r="12"/>
    <row r="13">
      <c r="A13" s="34" t="inlineStr">
        <is>
          <t>Stable Facility Options</t>
        </is>
      </c>
      <c r="C13" s="34" t="inlineStr">
        <is>
          <t>Stable Forecast Owner Options</t>
        </is>
      </c>
      <c r="E13" s="34" t="inlineStr">
        <is>
          <t>Stable Status Options</t>
        </is>
      </c>
    </row>
    <row r="14">
      <c r="A14" s="24" t="inlineStr">
        <is>
          <t>Cedar Vale Storage (Fictional)</t>
        </is>
      </c>
      <c r="C14" s="24" t="inlineStr">
        <is>
          <t>Avery Stone (Fictional)</t>
        </is>
      </c>
      <c r="E14" s="24" t="inlineStr">
        <is>
          <t>Draft</t>
        </is>
      </c>
    </row>
    <row r="15">
      <c r="A15" s="26" t="inlineStr">
        <is>
          <t>Lantern Bay Storage (Fictional)</t>
        </is>
      </c>
      <c r="C15" s="26" t="inlineStr">
        <is>
          <t>Jordan Reed (Fictional)</t>
        </is>
      </c>
      <c r="E15" s="26" t="inlineStr">
        <is>
          <t>Ready for Review</t>
        </is>
      </c>
    </row>
    <row r="16">
      <c r="A16" s="24" t="inlineStr">
        <is>
          <t>Prairie Finch Storage (Fictional)</t>
        </is>
      </c>
      <c r="C16" s="24" t="inlineStr">
        <is>
          <t>Morgan Hale (Fictional)</t>
        </is>
      </c>
      <c r="E16" s="24" t="inlineStr">
        <is>
          <t>Finalized</t>
        </is>
      </c>
    </row>
    <row r="17">
      <c r="A17" s="26" t="n"/>
      <c r="C17" s="26" t="inlineStr">
        <is>
          <t>Casey Park (Fictional)</t>
        </is>
      </c>
      <c r="E17" s="26" t="n"/>
    </row>
  </sheetData>
  <autoFilter ref="A5:F10"/>
  <mergeCells count="1">
    <mergeCell ref="A1:I1"/>
  </mergeCells>
  <conditionalFormatting sqref="I9:I10">
    <cfRule type="expression" priority="1" dxfId="0">
      <formula>$I$9&gt;$I$10</formula>
    </cfRule>
  </conditionalFormatting>
  <dataValidations count="5">
    <dataValidation sqref="C6:F10" showDropDown="0" showInputMessage="0" showErrorMessage="0" allowBlank="0" errorTitle="Rate assumption review" error="Enter a nonnegative amount within the maximum rate limit." type="custom">
      <formula1>=OR(C6="",AND(ISNUMBER(C6),C6&gt;=0,C6&lt;=$I$7))</formula1>
    </dataValidation>
    <dataValidation sqref="I6" showDropDown="0" showInputMessage="0" showErrorMessage="0" allowBlank="0" errorTitle="Maximum units review" error="Enter a whole number from 1 through 10,000." type="whole" operator="between">
      <formula1>1</formula1>
      <formula2>10000</formula2>
    </dataValidation>
    <dataValidation sqref="I7" showDropDown="0" showInputMessage="0" showErrorMessage="0" allowBlank="0" errorTitle="Maximum rate review" error="Enter an amount from $1.00 through $10,000.00." type="decimal" operator="between">
      <formula1>1</formula1>
      <formula2>10000</formula2>
    </dataValidation>
    <dataValidation sqref="I8" showDropDown="0" showInputMessage="0" showErrorMessage="0" allowBlank="0" errorTitle="Occupancy threshold review" error="Enter a percentage from 0.0% through 100.0%." type="decimal" operator="between">
      <formula1>0</formula1>
      <formula2>1</formula2>
    </dataValidation>
    <dataValidation sqref="I9:I10" showDropDown="0" showInputMessage="0" showErrorMessage="0" allowBlank="0" errorTitle="Planning date review" error="Enter a date within the displayed planning horizon." type="date" operator="between">
      <formula1>DATE(2021,1,1)</formula1>
      <formula2>DATE(2036,12,31)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Facility Planning</dc:creator>
  <dc:title xmlns:dc="http://purl.org/dc/elements/1.1/">Self Storage Revenue Forecast</dc:title>
  <dc:subject xmlns:dc="http://purl.org/dc/elements/1.1/">Monthly fictional self-storage revenue planning</dc:subject>
  <dcterms:created xmlns:dcterms="http://purl.org/dc/terms/" xmlns:xsi="http://www.w3.org/2001/XMLSchema-instance" xsi:type="dcterms:W3CDTF">2026-09-11T23:12:35Z</dcterms:created>
  <dcterms:modified xmlns:dcterms="http://purl.org/dc/terms/" xmlns:xsi="http://www.w3.org/2001/XMLSchema-instance" xsi:type="dcterms:W3CDTF">2026-09-11T23:12:36+00:00Z</dcterms:modified>
</cp:coreProperties>
</file>