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lic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'Summary'!$A$14:$B$20</definedName>
    <definedName name="_xlnm._FilterDatabase" localSheetId="2" hidden="1">'Assumptions'!$A$2:$C$9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"/>
    <numFmt numFmtId="166" formatCode="mm/dd/yyyy"/>
    <numFmt numFmtId="167" formatCode="0 &quot;day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63746"/>
      <sz val="10"/>
    </font>
    <font>
      <name val="Calibri"/>
      <color rgb="00263746"/>
      <sz val="10"/>
    </font>
    <font>
      <name val="Calibri"/>
      <b val="1"/>
      <color rgb="00FFFFFF"/>
      <sz val="10"/>
    </font>
    <font>
      <name val="Calibri"/>
      <i val="1"/>
      <color rgb="005B6B75"/>
      <sz val="9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  <fill>
      <patternFill patternType="solid">
        <fgColor rgb="00F3F7FA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6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Applications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'Summary'!$A$15:$A$20</f>
            </numRef>
          </cat>
          <val>
            <numRef>
              <f>'Summary'!$B$15:$B$20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pplicationTracker" displayName="ApplicationTracker" ref="A3:P123" headerRowCount="1">
  <autoFilter ref="A3:P123"/>
  <tableColumns count="16">
    <tableColumn id="1" name="Application ID"/>
    <tableColumn id="2" name="Fictional Applicant Alias"/>
    <tableColumn id="3" name="Facility"/>
    <tableColumn id="4" name="Requested Unit"/>
    <tableColumn id="5" name="Date Received"/>
    <tableColumn id="6" name="Desired Start Date"/>
    <tableColumn id="7" name="Quoted Monthly Rate"/>
    <tableColumn id="8" name="Application Owner"/>
    <tableColumn id="9" name="Verification Status"/>
    <tableColumn id="10" name="Application Status"/>
    <tableColumn id="11" name="Decision Due Date"/>
    <tableColumn id="12" name="Decision Date"/>
    <tableColumn id="13" name="Expiration Date"/>
    <tableColumn id="14" name="Days Open"/>
    <tableColumn id="15" name="Review Flag"/>
    <tableColumn id="16" name="Not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Self Storage Rental Application Tracker — Summary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>
      <c r="A3" s="2" t="inlineStr">
        <is>
          <t>Pipeline Indicator</t>
        </is>
      </c>
      <c r="B3" s="2" t="inlineStr">
        <is>
          <t>Calculated Value</t>
        </is>
      </c>
    </row>
    <row r="4">
      <c r="A4" s="3" t="inlineStr">
        <is>
          <t>Total applications</t>
        </is>
      </c>
      <c r="B4" s="4">
        <f>COUNTIF(Applications!$A$4:$A$123,"&lt;&gt;")</f>
        <v/>
      </c>
    </row>
    <row r="5">
      <c r="A5" s="5" t="inlineStr">
        <is>
          <t>Open applications</t>
        </is>
      </c>
      <c r="B5" s="6">
        <f>COUNTIF(Applications!$J$4:$J$123,"Submitted")+COUNTIF(Applications!$J$4:$J$123,"Reviewing")</f>
        <v/>
      </c>
    </row>
    <row r="6">
      <c r="A6" s="3" t="inlineStr">
        <is>
          <t>Approved applications</t>
        </is>
      </c>
      <c r="B6" s="4">
        <f>COUNTIF(Applications!$J$4:$J$123,"Approved")</f>
        <v/>
      </c>
    </row>
    <row r="7">
      <c r="A7" s="5" t="inlineStr">
        <is>
          <t>Past-due reviews</t>
        </is>
      </c>
      <c r="B7" s="6">
        <f>COUNTIF(Applications!$O$4:$O$123,"Past due")</f>
        <v/>
      </c>
    </row>
    <row r="8">
      <c r="A8" s="3" t="inlineStr">
        <is>
          <t>Verification follow-up</t>
        </is>
      </c>
      <c r="B8" s="4">
        <f>COUNTIF(Applications!$I$4:$I$123,"Needs follow-up")</f>
        <v/>
      </c>
    </row>
    <row r="9">
      <c r="A9" s="5" t="inlineStr">
        <is>
          <t>Expiring within warning window</t>
        </is>
      </c>
      <c r="B9" s="6">
        <f>COUNTIF(Applications!$O$4:$O$123,"Expiring soon")</f>
        <v/>
      </c>
    </row>
    <row r="10">
      <c r="A10" s="3" t="inlineStr">
        <is>
          <t>Decision rate</t>
        </is>
      </c>
      <c r="B10" s="7">
        <f>IFERROR((COUNTIF(Applications!$J$4:$J$123,"Approved")+COUNTIF(Applications!$J$4:$J$123,"Declined"))/COUNTIF(Applications!$A$4:$A$123,"&lt;&gt;"),"")</f>
        <v/>
      </c>
    </row>
    <row r="11">
      <c r="A11" s="5" t="inlineStr">
        <is>
          <t>Average quoted monthly rate</t>
        </is>
      </c>
      <c r="B11" s="8">
        <f>IFERROR(SUM(Applications!$G$4:$G$123)/COUNT(Applications!$G$4:$G$123),"")</f>
        <v/>
      </c>
    </row>
    <row r="12"/>
    <row r="13"/>
    <row r="14">
      <c r="A14" s="2" t="inlineStr">
        <is>
          <t>Application Status</t>
        </is>
      </c>
      <c r="B14" s="2" t="inlineStr">
        <is>
          <t>Application Count</t>
        </is>
      </c>
    </row>
    <row r="15">
      <c r="A15" s="9" t="inlineStr">
        <is>
          <t>Submitted</t>
        </is>
      </c>
      <c r="B15" s="4">
        <f>COUNTIF(Applications!$J$4:$J$123,A15)</f>
        <v/>
      </c>
    </row>
    <row r="16">
      <c r="A16" s="10" t="inlineStr">
        <is>
          <t>Reviewing</t>
        </is>
      </c>
      <c r="B16" s="6">
        <f>COUNTIF(Applications!$J$4:$J$123,A16)</f>
        <v/>
      </c>
    </row>
    <row r="17">
      <c r="A17" s="9" t="inlineStr">
        <is>
          <t>Approved</t>
        </is>
      </c>
      <c r="B17" s="4">
        <f>COUNTIF(Applications!$J$4:$J$123,A17)</f>
        <v/>
      </c>
    </row>
    <row r="18">
      <c r="A18" s="10" t="inlineStr">
        <is>
          <t>Declined</t>
        </is>
      </c>
      <c r="B18" s="6">
        <f>COUNTIF(Applications!$J$4:$J$123,A18)</f>
        <v/>
      </c>
    </row>
    <row r="19">
      <c r="A19" s="9" t="inlineStr">
        <is>
          <t>Withdrawn</t>
        </is>
      </c>
      <c r="B19" s="4">
        <f>COUNTIF(Applications!$J$4:$J$123,A19)</f>
        <v/>
      </c>
    </row>
    <row r="20">
      <c r="A20" s="10" t="inlineStr">
        <is>
          <t>Expired</t>
        </is>
      </c>
      <c r="B20" s="6">
        <f>COUNTIF(Applications!$J$4:$J$123,A20)</f>
        <v/>
      </c>
    </row>
  </sheetData>
  <autoFilter ref="A14:B20"/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AD12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1" customWidth="1" min="3" max="3"/>
    <col width="34" customWidth="1" min="4" max="4"/>
    <col width="15" customWidth="1" min="5" max="5"/>
    <col width="17" customWidth="1" min="6" max="6"/>
    <col width="19" customWidth="1" min="7" max="7"/>
    <col width="29" customWidth="1" min="8" max="8"/>
    <col width="21" customWidth="1" min="9" max="9"/>
    <col width="19" customWidth="1" min="10" max="10"/>
    <col width="18" customWidth="1" min="11" max="11"/>
    <col width="16" customWidth="1" min="12" max="12"/>
    <col width="17" customWidth="1" min="13" max="13"/>
    <col width="12" customWidth="1" min="14" max="14"/>
    <col width="22" customWidth="1" min="15" max="15"/>
    <col width="44" customWidth="1" min="16" max="16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</cols>
  <sheetData>
    <row r="1" ht="28" customHeight="1">
      <c r="A1" s="1" t="inlineStr">
        <is>
          <t>Self Storage Rental Application Tracker — Applications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</row>
    <row r="2">
      <c r="A2" s="11" t="inlineStr">
        <is>
          <t>Yellow cells are editable. All examples are fictional. Review flags request human review only; no notices or outside actions are sent.</t>
        </is>
      </c>
      <c r="X2">
        <f>Assumptions!$D$3</f>
        <v/>
      </c>
      <c r="Y2">
        <f>Assumptions!$E$3</f>
        <v/>
      </c>
      <c r="Z2">
        <f>Assumptions!$F$3</f>
        <v/>
      </c>
      <c r="AA2">
        <f>Assumptions!$G$3</f>
        <v/>
      </c>
      <c r="AB2">
        <f>Assumptions!$H$3</f>
        <v/>
      </c>
      <c r="AC2">
        <f>Assumptions!$B$6</f>
        <v/>
      </c>
      <c r="AD2">
        <f>Assumptions!$B$8</f>
        <v/>
      </c>
    </row>
    <row r="3" ht="32" customHeight="1">
      <c r="A3" s="12" t="inlineStr">
        <is>
          <t>Application ID</t>
        </is>
      </c>
      <c r="B3" s="12" t="inlineStr">
        <is>
          <t>Fictional Applicant Alias</t>
        </is>
      </c>
      <c r="C3" s="12" t="inlineStr">
        <is>
          <t>Facility</t>
        </is>
      </c>
      <c r="D3" s="12" t="inlineStr">
        <is>
          <t>Requested Unit</t>
        </is>
      </c>
      <c r="E3" s="12" t="inlineStr">
        <is>
          <t>Date Received</t>
        </is>
      </c>
      <c r="F3" s="12" t="inlineStr">
        <is>
          <t>Desired Start Date</t>
        </is>
      </c>
      <c r="G3" s="12" t="inlineStr">
        <is>
          <t>Quoted Monthly Rate</t>
        </is>
      </c>
      <c r="H3" s="12" t="inlineStr">
        <is>
          <t>Application Owner</t>
        </is>
      </c>
      <c r="I3" s="12" t="inlineStr">
        <is>
          <t>Verification Status</t>
        </is>
      </c>
      <c r="J3" s="12" t="inlineStr">
        <is>
          <t>Application Status</t>
        </is>
      </c>
      <c r="K3" s="12" t="inlineStr">
        <is>
          <t>Decision Due Date</t>
        </is>
      </c>
      <c r="L3" s="12" t="inlineStr">
        <is>
          <t>Decision Date</t>
        </is>
      </c>
      <c r="M3" s="12" t="inlineStr">
        <is>
          <t>Expiration Date</t>
        </is>
      </c>
      <c r="N3" s="12" t="inlineStr">
        <is>
          <t>Days Open</t>
        </is>
      </c>
      <c r="O3" s="12" t="inlineStr">
        <is>
          <t>Review Flag</t>
        </is>
      </c>
      <c r="P3" s="12" t="inlineStr">
        <is>
          <t>Notes</t>
        </is>
      </c>
      <c r="X3">
        <f>Assumptions!$D$4</f>
        <v/>
      </c>
      <c r="Y3">
        <f>Assumptions!$E$4</f>
        <v/>
      </c>
      <c r="Z3">
        <f>Assumptions!$F$4</f>
        <v/>
      </c>
      <c r="AA3">
        <f>Assumptions!$G$4</f>
        <v/>
      </c>
      <c r="AB3">
        <f>Assumptions!$H$4</f>
        <v/>
      </c>
      <c r="AC3">
        <f>Assumptions!$B$7</f>
        <v/>
      </c>
      <c r="AD3">
        <f>Assumptions!$B$9</f>
        <v/>
      </c>
    </row>
    <row r="4" ht="24" customHeight="1">
      <c r="A4" s="13" t="inlineStr">
        <is>
          <t>FA-2026-001</t>
        </is>
      </c>
      <c r="B4" s="14" t="inlineStr">
        <is>
          <t>Fictional Applicant Amber Finch</t>
        </is>
      </c>
      <c r="C4" s="14" t="inlineStr">
        <is>
          <t>Fictional Cedar Lane Storage</t>
        </is>
      </c>
      <c r="D4" s="14" t="inlineStr">
        <is>
          <t>FIC-A101 | 5 x 5 | 25 sq ft</t>
        </is>
      </c>
      <c r="E4" s="32" t="n">
        <v>46276</v>
      </c>
      <c r="F4" s="32" t="n">
        <v>46287</v>
      </c>
      <c r="G4" s="16" t="n">
        <v>55</v>
      </c>
      <c r="H4" s="14" t="inlineStr">
        <is>
          <t>Fictional Team Member Avery</t>
        </is>
      </c>
      <c r="I4" s="13" t="inlineStr">
        <is>
          <t>Not started</t>
        </is>
      </c>
      <c r="J4" s="13" t="inlineStr">
        <is>
          <t>Submitted</t>
        </is>
      </c>
      <c r="K4" s="33">
        <f>IF(A4="","",IF(E4="","",E4+Assumptions!$B$3))</f>
        <v/>
      </c>
      <c r="L4" s="32" t="n"/>
      <c r="M4" s="33">
        <f>IF(A4="","",IF(OR(J4="Approved",J4="Expired"),IF(L4="","",L4+Assumptions!$B$4),""))</f>
        <v/>
      </c>
      <c r="N4" s="34">
        <f>IF(A4="","",IF(E4="","",IF(OR(J4="Approved",J4="Declined",J4="Withdrawn",J4="Expired"),IF(L4="","",MAX(0,L4-E4)),MAX(0,TODAY()-E4))))</f>
        <v/>
      </c>
      <c r="O4" s="19">
        <f>IF(A4="","",IF(OR(J4="",E4="",I4=""),"Missing input",IF(J4="Expired","Expired",IF(OR(J4="Declined",J4="Withdrawn"),"Closed",IF(AND(J4="Approved",L4=""),"Decision date needed",IF(AND(J4="Approved",M4&lt;&gt;"",M4&lt;TODAY()),"Expiration review",IF(AND(J4="Approved",M4&lt;&gt;"",M4&gt;=TODAY(),M4&lt;=TODAY()+Assumptions!$B$5),"Expiring soon",IF(AND(OR(J4="Submitted",J4="Reviewing"),K4&lt;&gt;"",K4&lt;TODAY()),"Past due",IF(I4="Needs follow-up","Verify","On track")))))))))</f>
        <v/>
      </c>
      <c r="P4" s="20" t="inlineStr">
        <is>
          <t>Requested a ground-level option; review availability manually.</t>
        </is>
      </c>
      <c r="X4">
        <f>Assumptions!$D$5</f>
        <v/>
      </c>
      <c r="Y4">
        <f>Assumptions!$E$5</f>
        <v/>
      </c>
      <c r="Z4">
        <f>Assumptions!$F$5</f>
        <v/>
      </c>
      <c r="AA4">
        <f>Assumptions!$G$5</f>
        <v/>
      </c>
      <c r="AB4">
        <f>Assumptions!$H$5</f>
        <v/>
      </c>
      <c r="AC4">
        <f>TODAY()</f>
        <v/>
      </c>
    </row>
    <row r="5" ht="24" customHeight="1">
      <c r="A5" s="13" t="inlineStr">
        <is>
          <t>FA-2026-002</t>
        </is>
      </c>
      <c r="B5" s="14" t="inlineStr">
        <is>
          <t>Fictional Applicant Birch Lake</t>
        </is>
      </c>
      <c r="C5" s="14" t="inlineStr">
        <is>
          <t>Fictional Mesa Star Storage</t>
        </is>
      </c>
      <c r="D5" s="14" t="inlineStr">
        <is>
          <t>FIC-B207 | 10 x 10 | 100 sq ft</t>
        </is>
      </c>
      <c r="E5" s="32" t="n">
        <v>46270</v>
      </c>
      <c r="F5" s="32" t="n">
        <v>46282</v>
      </c>
      <c r="G5" s="16" t="n">
        <v>90</v>
      </c>
      <c r="H5" s="14" t="inlineStr">
        <is>
          <t>Fictional Team Member Blake</t>
        </is>
      </c>
      <c r="I5" s="13" t="inlineStr">
        <is>
          <t>In review</t>
        </is>
      </c>
      <c r="J5" s="13" t="inlineStr">
        <is>
          <t>Reviewing</t>
        </is>
      </c>
      <c r="K5" s="35">
        <f>IF(A5="","",IF(E5="","",E5+Assumptions!$B$3))</f>
        <v/>
      </c>
      <c r="L5" s="32" t="n"/>
      <c r="M5" s="35">
        <f>IF(A5="","",IF(OR(J5="Approved",J5="Expired"),IF(L5="","",L5+Assumptions!$B$4),""))</f>
        <v/>
      </c>
      <c r="N5" s="36">
        <f>IF(A5="","",IF(E5="","",IF(OR(J5="Approved",J5="Declined",J5="Withdrawn",J5="Expired"),IF(L5="","",MAX(0,L5-E5)),MAX(0,TODAY()-E5))))</f>
        <v/>
      </c>
      <c r="O5" s="6">
        <f>IF(A5="","",IF(OR(J5="",E5="",I5=""),"Missing input",IF(J5="Expired","Expired",IF(OR(J5="Declined",J5="Withdrawn"),"Closed",IF(AND(J5="Approved",L5=""),"Decision date needed",IF(AND(J5="Approved",M5&lt;&gt;"",M5&lt;TODAY()),"Expiration review",IF(AND(J5="Approved",M5&lt;&gt;"",M5&gt;=TODAY(),M5&lt;=TODAY()+Assumptions!$B$5),"Expiring soon",IF(AND(OR(J5="Submitted",J5="Reviewing"),K5&lt;&gt;"",K5&lt;TODAY()),"Past due",IF(I5="Needs follow-up","Verify","On track")))))))))</f>
        <v/>
      </c>
      <c r="P5" s="20" t="inlineStr">
        <is>
          <t>Requested unit size remains unchanged.</t>
        </is>
      </c>
      <c r="X5">
        <f>Assumptions!$D$6</f>
        <v/>
      </c>
      <c r="Y5">
        <f>Assumptions!$E$6</f>
        <v/>
      </c>
      <c r="Z5">
        <f>Assumptions!$F$6</f>
        <v/>
      </c>
      <c r="AA5">
        <f>Assumptions!$G$6</f>
        <v/>
      </c>
      <c r="AB5">
        <f>Assumptions!$H$6</f>
        <v/>
      </c>
    </row>
    <row r="6" ht="24" customHeight="1">
      <c r="A6" s="13" t="inlineStr">
        <is>
          <t>FA-2026-003</t>
        </is>
      </c>
      <c r="B6" s="14" t="inlineStr">
        <is>
          <t>Fictional Applicant Coral Meadow</t>
        </is>
      </c>
      <c r="C6" s="14" t="inlineStr">
        <is>
          <t>Fictional Harbor Box Storage</t>
        </is>
      </c>
      <c r="D6" s="14" t="inlineStr">
        <is>
          <t>FIC-C305 | 10 x 20 | 200 sq ft</t>
        </is>
      </c>
      <c r="E6" s="32" t="n">
        <v>46274</v>
      </c>
      <c r="F6" s="32" t="n">
        <v>46291</v>
      </c>
      <c r="G6" s="16" t="n">
        <v>145</v>
      </c>
      <c r="H6" s="14" t="inlineStr">
        <is>
          <t>Fictional Team Member Casey</t>
        </is>
      </c>
      <c r="I6" s="13" t="inlineStr">
        <is>
          <t>Needs follow-up</t>
        </is>
      </c>
      <c r="J6" s="13" t="inlineStr">
        <is>
          <t>Reviewing</t>
        </is>
      </c>
      <c r="K6" s="33">
        <f>IF(A6="","",IF(E6="","",E6+Assumptions!$B$3))</f>
        <v/>
      </c>
      <c r="L6" s="32" t="n"/>
      <c r="M6" s="33">
        <f>IF(A6="","",IF(OR(J6="Approved",J6="Expired"),IF(L6="","",L6+Assumptions!$B$4),""))</f>
        <v/>
      </c>
      <c r="N6" s="34">
        <f>IF(A6="","",IF(E6="","",IF(OR(J6="Approved",J6="Declined",J6="Withdrawn",J6="Expired"),IF(L6="","",MAX(0,L6-E6)),MAX(0,TODAY()-E6))))</f>
        <v/>
      </c>
      <c r="O6" s="19">
        <f>IF(A6="","",IF(OR(J6="",E6="",I6=""),"Missing input",IF(J6="Expired","Expired",IF(OR(J6="Declined",J6="Withdrawn"),"Closed",IF(AND(J6="Approved",L6=""),"Decision date needed",IF(AND(J6="Approved",M6&lt;&gt;"",M6&lt;TODAY()),"Expiration review",IF(AND(J6="Approved",M6&lt;&gt;"",M6&gt;=TODAY(),M6&lt;=TODAY()+Assumptions!$B$5),"Expiring soon",IF(AND(OR(J6="Submitted",J6="Reviewing"),K6&lt;&gt;"",K6&lt;TODAY()),"Past due",IF(I6="Needs follow-up","Verify","On track")))))))))</f>
        <v/>
      </c>
      <c r="P6" s="20" t="inlineStr">
        <is>
          <t>One internal verification step needs human follow-up.</t>
        </is>
      </c>
      <c r="Y6">
        <f>Assumptions!$E$7</f>
        <v/>
      </c>
      <c r="Z6">
        <f>Assumptions!$F$7</f>
        <v/>
      </c>
      <c r="AB6">
        <f>Assumptions!$H$7</f>
        <v/>
      </c>
    </row>
    <row r="7" ht="24" customHeight="1">
      <c r="A7" s="13" t="inlineStr">
        <is>
          <t>FA-2026-004</t>
        </is>
      </c>
      <c r="B7" s="14" t="inlineStr">
        <is>
          <t>Fictional Applicant Dune Sparrow</t>
        </is>
      </c>
      <c r="C7" s="14" t="inlineStr">
        <is>
          <t>Fictional Northfield Storage</t>
        </is>
      </c>
      <c r="D7" s="14" t="inlineStr">
        <is>
          <t>FIC-C318 | 10 x 25 | 250 sq ft</t>
        </is>
      </c>
      <c r="E7" s="32" t="n">
        <v>46265</v>
      </c>
      <c r="F7" s="32" t="n">
        <v>46274</v>
      </c>
      <c r="G7" s="16" t="n">
        <v>185</v>
      </c>
      <c r="H7" s="14" t="inlineStr">
        <is>
          <t>Fictional Team Member Devon</t>
        </is>
      </c>
      <c r="I7" s="13" t="inlineStr">
        <is>
          <t>Complete</t>
        </is>
      </c>
      <c r="J7" s="13" t="inlineStr">
        <is>
          <t>Approved</t>
        </is>
      </c>
      <c r="K7" s="35">
        <f>IF(A7="","",IF(E7="","",E7+Assumptions!$B$3))</f>
        <v/>
      </c>
      <c r="L7" s="32" t="n">
        <v>46269</v>
      </c>
      <c r="M7" s="35">
        <f>IF(A7="","",IF(OR(J7="Approved",J7="Expired"),IF(L7="","",L7+Assumptions!$B$4),""))</f>
        <v/>
      </c>
      <c r="N7" s="36">
        <f>IF(A7="","",IF(E7="","",IF(OR(J7="Approved",J7="Declined",J7="Withdrawn",J7="Expired"),IF(L7="","",MAX(0,L7-E7)),MAX(0,TODAY()-E7))))</f>
        <v/>
      </c>
      <c r="O7" s="6">
        <f>IF(A7="","",IF(OR(J7="",E7="",I7=""),"Missing input",IF(J7="Expired","Expired",IF(OR(J7="Declined",J7="Withdrawn"),"Closed",IF(AND(J7="Approved",L7=""),"Decision date needed",IF(AND(J7="Approved",M7&lt;&gt;"",M7&lt;TODAY()),"Expiration review",IF(AND(J7="Approved",M7&lt;&gt;"",M7&gt;=TODAY(),M7&lt;=TODAY()+Assumptions!$B$5),"Expiring soon",IF(AND(OR(J7="Submitted",J7="Reviewing"),K7&lt;&gt;"",K7&lt;TODAY()),"Past due",IF(I7="Needs follow-up","Verify","On track")))))))))</f>
        <v/>
      </c>
      <c r="P7" s="20" t="inlineStr">
        <is>
          <t>Approved hold has passed; confirm the application disposition.</t>
        </is>
      </c>
      <c r="Y7">
        <f>Assumptions!$E$8</f>
        <v/>
      </c>
      <c r="AB7">
        <f>Assumptions!$H$8</f>
        <v/>
      </c>
    </row>
    <row r="8" ht="24" customHeight="1">
      <c r="A8" s="13" t="inlineStr">
        <is>
          <t>FA-2026-005</t>
        </is>
      </c>
      <c r="B8" s="14" t="inlineStr">
        <is>
          <t>Fictional Applicant Elm Harbor</t>
        </is>
      </c>
      <c r="C8" s="14" t="inlineStr">
        <is>
          <t>Fictional Cedar Lane Storage</t>
        </is>
      </c>
      <c r="D8" s="14" t="inlineStr">
        <is>
          <t>FIC-A114 | 5 x 10 | 50 sq ft</t>
        </is>
      </c>
      <c r="E8" s="32" t="n">
        <v>46273</v>
      </c>
      <c r="F8" s="32" t="n">
        <v>46283</v>
      </c>
      <c r="G8" s="16" t="n">
        <v>70</v>
      </c>
      <c r="H8" s="14" t="inlineStr">
        <is>
          <t>Fictional Team Member Ellis</t>
        </is>
      </c>
      <c r="I8" s="13" t="inlineStr">
        <is>
          <t>Complete</t>
        </is>
      </c>
      <c r="J8" s="13" t="inlineStr">
        <is>
          <t>Approved</t>
        </is>
      </c>
      <c r="K8" s="33">
        <f>IF(A8="","",IF(E8="","",E8+Assumptions!$B$3))</f>
        <v/>
      </c>
      <c r="L8" s="32" t="n">
        <v>46276</v>
      </c>
      <c r="M8" s="33">
        <f>IF(A8="","",IF(OR(J8="Approved",J8="Expired"),IF(L8="","",L8+Assumptions!$B$4),""))</f>
        <v/>
      </c>
      <c r="N8" s="34">
        <f>IF(A8="","",IF(E8="","",IF(OR(J8="Approved",J8="Declined",J8="Withdrawn",J8="Expired"),IF(L8="","",MAX(0,L8-E8)),MAX(0,TODAY()-E8))))</f>
        <v/>
      </c>
      <c r="O8" s="19">
        <f>IF(A8="","",IF(OR(J8="",E8="",I8=""),"Missing input",IF(J8="Expired","Expired",IF(OR(J8="Declined",J8="Withdrawn"),"Closed",IF(AND(J8="Approved",L8=""),"Decision date needed",IF(AND(J8="Approved",M8&lt;&gt;"",M8&lt;TODAY()),"Expiration review",IF(AND(J8="Approved",M8&lt;&gt;"",M8&gt;=TODAY(),M8&lt;=TODAY()+Assumptions!$B$5),"Expiring soon",IF(AND(OR(J8="Submitted",J8="Reviewing"),K8&lt;&gt;"",K8&lt;TODAY()),"Past due",IF(I8="Needs follow-up","Verify","On track")))))))))</f>
        <v/>
      </c>
      <c r="P8" s="20" t="inlineStr">
        <is>
          <t>Approved hold remains open for manual review.</t>
        </is>
      </c>
      <c r="Y8">
        <f>Assumptions!$E$9</f>
        <v/>
      </c>
    </row>
    <row r="9" ht="24" customHeight="1">
      <c r="A9" s="13" t="inlineStr">
        <is>
          <t>FA-2026-006</t>
        </is>
      </c>
      <c r="B9" s="14" t="inlineStr">
        <is>
          <t>Fictional Applicant Frost Willow</t>
        </is>
      </c>
      <c r="C9" s="14" t="inlineStr">
        <is>
          <t>Fictional Mesa Star Storage</t>
        </is>
      </c>
      <c r="D9" s="14" t="inlineStr">
        <is>
          <t>FIC-D415 | 5 x 15 | 75 sq ft</t>
        </is>
      </c>
      <c r="E9" s="32" t="n">
        <v>46267</v>
      </c>
      <c r="F9" s="32" t="n">
        <v>46275</v>
      </c>
      <c r="G9" s="16" t="n">
        <v>110</v>
      </c>
      <c r="H9" s="14" t="inlineStr">
        <is>
          <t>Fictional Team Member Avery</t>
        </is>
      </c>
      <c r="I9" s="13" t="inlineStr">
        <is>
          <t>Complete</t>
        </is>
      </c>
      <c r="J9" s="13" t="inlineStr">
        <is>
          <t>Declined</t>
        </is>
      </c>
      <c r="K9" s="35">
        <f>IF(A9="","",IF(E9="","",E9+Assumptions!$B$3))</f>
        <v/>
      </c>
      <c r="L9" s="32" t="n">
        <v>46271</v>
      </c>
      <c r="M9" s="35">
        <f>IF(A9="","",IF(OR(J9="Approved",J9="Expired"),IF(L9="","",L9+Assumptions!$B$4),""))</f>
        <v/>
      </c>
      <c r="N9" s="36">
        <f>IF(A9="","",IF(E9="","",IF(OR(J9="Approved",J9="Declined",J9="Withdrawn",J9="Expired"),IF(L9="","",MAX(0,L9-E9)),MAX(0,TODAY()-E9))))</f>
        <v/>
      </c>
      <c r="O9" s="6">
        <f>IF(A9="","",IF(OR(J9="",E9="",I9=""),"Missing input",IF(J9="Expired","Expired",IF(OR(J9="Declined",J9="Withdrawn"),"Closed",IF(AND(J9="Approved",L9=""),"Decision date needed",IF(AND(J9="Approved",M9&lt;&gt;"",M9&lt;TODAY()),"Expiration review",IF(AND(J9="Approved",M9&lt;&gt;"",M9&gt;=TODAY(),M9&lt;=TODAY()+Assumptions!$B$5),"Expiring soon",IF(AND(OR(J9="Submitted",J9="Reviewing"),K9&lt;&gt;"",K9&lt;TODAY()),"Past due",IF(I9="Needs follow-up","Verify","On track")))))))))</f>
        <v/>
      </c>
      <c r="P9" s="20" t="inlineStr">
        <is>
          <t>Decision recorded by the fictional leasing team.</t>
        </is>
      </c>
      <c r="Y9">
        <f>Assumptions!$E$10</f>
        <v/>
      </c>
    </row>
    <row r="10" ht="24" customHeight="1">
      <c r="A10" s="13" t="inlineStr">
        <is>
          <t>FA-2026-007</t>
        </is>
      </c>
      <c r="B10" s="14" t="inlineStr">
        <is>
          <t>Fictional Applicant Grove Lantern</t>
        </is>
      </c>
      <c r="C10" s="14" t="inlineStr">
        <is>
          <t>Fictional Harbor Box Storage</t>
        </is>
      </c>
      <c r="D10" s="14" t="inlineStr">
        <is>
          <t>FIC-E506 | 10 x 12 | 120 sq ft</t>
        </is>
      </c>
      <c r="E10" s="32" t="n">
        <v>46269</v>
      </c>
      <c r="F10" s="32" t="n">
        <v>46279</v>
      </c>
      <c r="G10" s="16" t="n">
        <v>125</v>
      </c>
      <c r="H10" s="14" t="inlineStr">
        <is>
          <t>Fictional Team Member Blake</t>
        </is>
      </c>
      <c r="I10" s="13" t="inlineStr">
        <is>
          <t>In review</t>
        </is>
      </c>
      <c r="J10" s="13" t="inlineStr">
        <is>
          <t>Withdrawn</t>
        </is>
      </c>
      <c r="K10" s="33">
        <f>IF(A10="","",IF(E10="","",E10+Assumptions!$B$3))</f>
        <v/>
      </c>
      <c r="L10" s="32" t="n">
        <v>46272</v>
      </c>
      <c r="M10" s="33">
        <f>IF(A10="","",IF(OR(J10="Approved",J10="Expired"),IF(L10="","",L10+Assumptions!$B$4),""))</f>
        <v/>
      </c>
      <c r="N10" s="34">
        <f>IF(A10="","",IF(E10="","",IF(OR(J10="Approved",J10="Declined",J10="Withdrawn",J10="Expired"),IF(L10="","",MAX(0,L10-E10)),MAX(0,TODAY()-E10))))</f>
        <v/>
      </c>
      <c r="O10" s="19">
        <f>IF(A10="","",IF(OR(J10="",E10="",I10=""),"Missing input",IF(J10="Expired","Expired",IF(OR(J10="Declined",J10="Withdrawn"),"Closed",IF(AND(J10="Approved",L10=""),"Decision date needed",IF(AND(J10="Approved",M10&lt;&gt;"",M10&lt;TODAY()),"Expiration review",IF(AND(J10="Approved",M10&lt;&gt;"",M10&gt;=TODAY(),M10&lt;=TODAY()+Assumptions!$B$5),"Expiring soon",IF(AND(OR(J10="Submitted",J10="Reviewing"),K10&lt;&gt;"",K10&lt;TODAY()),"Past due",IF(I10="Needs follow-up","Verify","On track")))))))))</f>
        <v/>
      </c>
      <c r="P10" s="20" t="inlineStr">
        <is>
          <t>Applicant withdrew before a decision.</t>
        </is>
      </c>
      <c r="Y10">
        <f>Assumptions!$E$11</f>
        <v/>
      </c>
    </row>
    <row r="11" ht="24" customHeight="1">
      <c r="A11" s="13" t="inlineStr">
        <is>
          <t>FA-2026-008</t>
        </is>
      </c>
      <c r="B11" s="14" t="inlineStr">
        <is>
          <t>Fictional Applicant Hazel Brook</t>
        </is>
      </c>
      <c r="C11" s="14" t="inlineStr">
        <is>
          <t>Fictional Northfield Storage</t>
        </is>
      </c>
      <c r="D11" s="14" t="inlineStr">
        <is>
          <t>FIC-E519 | 12 x 20 | 240 sq ft</t>
        </is>
      </c>
      <c r="E11" s="32" t="n">
        <v>46257</v>
      </c>
      <c r="F11" s="32" t="n">
        <v>46267</v>
      </c>
      <c r="G11" s="16" t="n">
        <v>220</v>
      </c>
      <c r="H11" s="14" t="inlineStr">
        <is>
          <t>Fictional Team Member Casey</t>
        </is>
      </c>
      <c r="I11" s="13" t="inlineStr">
        <is>
          <t>Complete</t>
        </is>
      </c>
      <c r="J11" s="13" t="inlineStr">
        <is>
          <t>Expired</t>
        </is>
      </c>
      <c r="K11" s="35">
        <f>IF(A11="","",IF(E11="","",E11+Assumptions!$B$3))</f>
        <v/>
      </c>
      <c r="L11" s="32" t="n">
        <v>46262</v>
      </c>
      <c r="M11" s="35">
        <f>IF(A11="","",IF(OR(J11="Approved",J11="Expired"),IF(L11="","",L11+Assumptions!$B$4),""))</f>
        <v/>
      </c>
      <c r="N11" s="36">
        <f>IF(A11="","",IF(E11="","",IF(OR(J11="Approved",J11="Declined",J11="Withdrawn",J11="Expired"),IF(L11="","",MAX(0,L11-E11)),MAX(0,TODAY()-E11))))</f>
        <v/>
      </c>
      <c r="O11" s="6">
        <f>IF(A11="","",IF(OR(J11="",E11="",I11=""),"Missing input",IF(J11="Expired","Expired",IF(OR(J11="Declined",J11="Withdrawn"),"Closed",IF(AND(J11="Approved",L11=""),"Decision date needed",IF(AND(J11="Approved",M11&lt;&gt;"",M11&lt;TODAY()),"Expiration review",IF(AND(J11="Approved",M11&lt;&gt;"",M11&gt;=TODAY(),M11&lt;=TODAY()+Assumptions!$B$5),"Expiring soon",IF(AND(OR(J11="Submitted",J11="Reviewing"),K11&lt;&gt;"",K11&lt;TODAY()),"Past due",IF(I11="Needs follow-up","Verify","On track")))))))))</f>
        <v/>
      </c>
      <c r="P11" s="20" t="inlineStr">
        <is>
          <t>Approval expiration is retained for pipeline history.</t>
        </is>
      </c>
      <c r="Y11">
        <f>Assumptions!$E$12</f>
        <v/>
      </c>
    </row>
    <row r="12" ht="24" customHeight="1">
      <c r="A12" s="13" t="inlineStr">
        <is>
          <t>FA-2026-009</t>
        </is>
      </c>
      <c r="B12" s="14" t="inlineStr">
        <is>
          <t>Fictional Applicant Indigo Vale</t>
        </is>
      </c>
      <c r="C12" s="14" t="inlineStr">
        <is>
          <t>Fictional Cedar Lane Storage</t>
        </is>
      </c>
      <c r="D12" s="14" t="inlineStr">
        <is>
          <t>FIC-A101 | 5 x 5 | 25 sq ft</t>
        </is>
      </c>
      <c r="E12" s="32" t="n">
        <v>46277</v>
      </c>
      <c r="F12" s="32" t="n">
        <v>46307</v>
      </c>
      <c r="G12" s="16" t="n">
        <v>25</v>
      </c>
      <c r="H12" s="14" t="inlineStr">
        <is>
          <t>Fictional Team Member Devon</t>
        </is>
      </c>
      <c r="I12" s="13" t="inlineStr">
        <is>
          <t>Not started</t>
        </is>
      </c>
      <c r="J12" s="13" t="inlineStr">
        <is>
          <t>Submitted</t>
        </is>
      </c>
      <c r="K12" s="33">
        <f>IF(A12="","",IF(E12="","",E12+Assumptions!$B$3))</f>
        <v/>
      </c>
      <c r="L12" s="32" t="n"/>
      <c r="M12" s="33">
        <f>IF(A12="","",IF(OR(J12="Approved",J12="Expired"),IF(L12="","",L12+Assumptions!$B$4),""))</f>
        <v/>
      </c>
      <c r="N12" s="34">
        <f>IF(A12="","",IF(E12="","",IF(OR(J12="Approved",J12="Declined",J12="Withdrawn",J12="Expired"),IF(L12="","",MAX(0,L12-E12)),MAX(0,TODAY()-E12))))</f>
        <v/>
      </c>
      <c r="O12" s="19">
        <f>IF(A12="","",IF(OR(J12="",E12="",I12=""),"Missing input",IF(J12="Expired","Expired",IF(OR(J12="Declined",J12="Withdrawn"),"Closed",IF(AND(J12="Approved",L12=""),"Decision date needed",IF(AND(J12="Approved",M12&lt;&gt;"",M12&lt;TODAY()),"Expiration review",IF(AND(J12="Approved",M12&lt;&gt;"",M12&gt;=TODAY(),M12&lt;=TODAY()+Assumptions!$B$5),"Expiring soon",IF(AND(OR(J12="Submitted",J12="Reviewing"),K12&lt;&gt;"",K12&lt;TODAY()),"Past due",IF(I12="Needs follow-up","Verify","On track")))))))))</f>
        <v/>
      </c>
      <c r="P12" s="20" t="inlineStr">
        <is>
          <t>Minimum configured rate boundary example.</t>
        </is>
      </c>
    </row>
    <row r="13" ht="24" customHeight="1">
      <c r="A13" s="13" t="inlineStr">
        <is>
          <t>FA-2026-010</t>
        </is>
      </c>
      <c r="B13" s="14" t="inlineStr">
        <is>
          <t>Fictional Applicant Juniper Cloud</t>
        </is>
      </c>
      <c r="C13" s="14" t="inlineStr">
        <is>
          <t>Fictional Mesa Star Storage</t>
        </is>
      </c>
      <c r="D13" s="14" t="inlineStr">
        <is>
          <t>FIC-D402 | 10 x 30 | 300 sq ft</t>
        </is>
      </c>
      <c r="E13" s="32" t="n">
        <v>46271</v>
      </c>
      <c r="F13" s="32" t="n">
        <v>46278</v>
      </c>
      <c r="G13" s="16" t="n">
        <v>500</v>
      </c>
      <c r="H13" s="14" t="inlineStr">
        <is>
          <t>Fictional Team Member Ellis</t>
        </is>
      </c>
      <c r="I13" s="13" t="inlineStr">
        <is>
          <t>Complete</t>
        </is>
      </c>
      <c r="J13" s="13" t="inlineStr">
        <is>
          <t>Reviewing</t>
        </is>
      </c>
      <c r="K13" s="35">
        <f>IF(A13="","",IF(E13="","",E13+Assumptions!$B$3))</f>
        <v/>
      </c>
      <c r="L13" s="32" t="n"/>
      <c r="M13" s="35">
        <f>IF(A13="","",IF(OR(J13="Approved",J13="Expired"),IF(L13="","",L13+Assumptions!$B$4),""))</f>
        <v/>
      </c>
      <c r="N13" s="36">
        <f>IF(A13="","",IF(E13="","",IF(OR(J13="Approved",J13="Declined",J13="Withdrawn",J13="Expired"),IF(L13="","",MAX(0,L13-E13)),MAX(0,TODAY()-E13))))</f>
        <v/>
      </c>
      <c r="O13" s="6">
        <f>IF(A13="","",IF(OR(J13="",E13="",I13=""),"Missing input",IF(J13="Expired","Expired",IF(OR(J13="Declined",J13="Withdrawn"),"Closed",IF(AND(J13="Approved",L13=""),"Decision date needed",IF(AND(J13="Approved",M13&lt;&gt;"",M13&lt;TODAY()),"Expiration review",IF(AND(J13="Approved",M13&lt;&gt;"",M13&gt;=TODAY(),M13&lt;=TODAY()+Assumptions!$B$5),"Expiring soon",IF(AND(OR(J13="Submitted",J13="Reviewing"),K13&lt;&gt;"",K13&lt;TODAY()),"Past due",IF(I13="Needs follow-up","Verify","On track")))))))))</f>
        <v/>
      </c>
      <c r="P13" s="20" t="inlineStr">
        <is>
          <t>Maximum configured rate boundary example.</t>
        </is>
      </c>
    </row>
    <row r="14" ht="24" customHeight="1">
      <c r="A14" s="13" t="n"/>
      <c r="B14" s="14" t="n"/>
      <c r="C14" s="14" t="n"/>
      <c r="D14" s="14" t="n"/>
      <c r="E14" s="32" t="n"/>
      <c r="F14" s="32" t="n"/>
      <c r="G14" s="16" t="n"/>
      <c r="H14" s="14" t="n"/>
      <c r="I14" s="13" t="n"/>
      <c r="J14" s="13" t="n"/>
      <c r="K14" s="33">
        <f>IF(A14="","",IF(E14="","",E14+Assumptions!$B$3))</f>
        <v/>
      </c>
      <c r="L14" s="32" t="n"/>
      <c r="M14" s="33">
        <f>IF(A14="","",IF(OR(J14="Approved",J14="Expired"),IF(L14="","",L14+Assumptions!$B$4),""))</f>
        <v/>
      </c>
      <c r="N14" s="34">
        <f>IF(A14="","",IF(E14="","",IF(OR(J14="Approved",J14="Declined",J14="Withdrawn",J14="Expired"),IF(L14="","",MAX(0,L14-E14)),MAX(0,TODAY()-E14))))</f>
        <v/>
      </c>
      <c r="O14" s="19">
        <f>IF(A14="","",IF(OR(J14="",E14="",I14=""),"Missing input",IF(J14="Expired","Expired",IF(OR(J14="Declined",J14="Withdrawn"),"Closed",IF(AND(J14="Approved",L14=""),"Decision date needed",IF(AND(J14="Approved",M14&lt;&gt;"",M14&lt;TODAY()),"Expiration review",IF(AND(J14="Approved",M14&lt;&gt;"",M14&gt;=TODAY(),M14&lt;=TODAY()+Assumptions!$B$5),"Expiring soon",IF(AND(OR(J14="Submitted",J14="Reviewing"),K14&lt;&gt;"",K14&lt;TODAY()),"Past due",IF(I14="Needs follow-up","Verify","On track")))))))))</f>
        <v/>
      </c>
      <c r="P14" s="20" t="n"/>
    </row>
    <row r="15" ht="24" customHeight="1">
      <c r="A15" s="13" t="n"/>
      <c r="B15" s="14" t="n"/>
      <c r="C15" s="14" t="n"/>
      <c r="D15" s="14" t="n"/>
      <c r="E15" s="32" t="n"/>
      <c r="F15" s="32" t="n"/>
      <c r="G15" s="16" t="n"/>
      <c r="H15" s="14" t="n"/>
      <c r="I15" s="13" t="n"/>
      <c r="J15" s="13" t="n"/>
      <c r="K15" s="35">
        <f>IF(A15="","",IF(E15="","",E15+Assumptions!$B$3))</f>
        <v/>
      </c>
      <c r="L15" s="32" t="n"/>
      <c r="M15" s="35">
        <f>IF(A15="","",IF(OR(J15="Approved",J15="Expired"),IF(L15="","",L15+Assumptions!$B$4),""))</f>
        <v/>
      </c>
      <c r="N15" s="36">
        <f>IF(A15="","",IF(E15="","",IF(OR(J15="Approved",J15="Declined",J15="Withdrawn",J15="Expired"),IF(L15="","",MAX(0,L15-E15)),MAX(0,TODAY()-E15))))</f>
        <v/>
      </c>
      <c r="O15" s="6">
        <f>IF(A15="","",IF(OR(J15="",E15="",I15=""),"Missing input",IF(J15="Expired","Expired",IF(OR(J15="Declined",J15="Withdrawn"),"Closed",IF(AND(J15="Approved",L15=""),"Decision date needed",IF(AND(J15="Approved",M15&lt;&gt;"",M15&lt;TODAY()),"Expiration review",IF(AND(J15="Approved",M15&lt;&gt;"",M15&gt;=TODAY(),M15&lt;=TODAY()+Assumptions!$B$5),"Expiring soon",IF(AND(OR(J15="Submitted",J15="Reviewing"),K15&lt;&gt;"",K15&lt;TODAY()),"Past due",IF(I15="Needs follow-up","Verify","On track")))))))))</f>
        <v/>
      </c>
      <c r="P15" s="20" t="n"/>
    </row>
    <row r="16" ht="24" customHeight="1">
      <c r="A16" s="13" t="n"/>
      <c r="B16" s="14" t="n"/>
      <c r="C16" s="14" t="n"/>
      <c r="D16" s="14" t="n"/>
      <c r="E16" s="32" t="n"/>
      <c r="F16" s="32" t="n"/>
      <c r="G16" s="16" t="n"/>
      <c r="H16" s="14" t="n"/>
      <c r="I16" s="13" t="n"/>
      <c r="J16" s="13" t="n"/>
      <c r="K16" s="33">
        <f>IF(A16="","",IF(E16="","",E16+Assumptions!$B$3))</f>
        <v/>
      </c>
      <c r="L16" s="32" t="n"/>
      <c r="M16" s="33">
        <f>IF(A16="","",IF(OR(J16="Approved",J16="Expired"),IF(L16="","",L16+Assumptions!$B$4),""))</f>
        <v/>
      </c>
      <c r="N16" s="34">
        <f>IF(A16="","",IF(E16="","",IF(OR(J16="Approved",J16="Declined",J16="Withdrawn",J16="Expired"),IF(L16="","",MAX(0,L16-E16)),MAX(0,TODAY()-E16))))</f>
        <v/>
      </c>
      <c r="O16" s="19">
        <f>IF(A16="","",IF(OR(J16="",E16="",I16=""),"Missing input",IF(J16="Expired","Expired",IF(OR(J16="Declined",J16="Withdrawn"),"Closed",IF(AND(J16="Approved",L16=""),"Decision date needed",IF(AND(J16="Approved",M16&lt;&gt;"",M16&lt;TODAY()),"Expiration review",IF(AND(J16="Approved",M16&lt;&gt;"",M16&gt;=TODAY(),M16&lt;=TODAY()+Assumptions!$B$5),"Expiring soon",IF(AND(OR(J16="Submitted",J16="Reviewing"),K16&lt;&gt;"",K16&lt;TODAY()),"Past due",IF(I16="Needs follow-up","Verify","On track")))))))))</f>
        <v/>
      </c>
      <c r="P16" s="20" t="n"/>
    </row>
    <row r="17" ht="24" customHeight="1">
      <c r="A17" s="13" t="n"/>
      <c r="B17" s="14" t="n"/>
      <c r="C17" s="14" t="n"/>
      <c r="D17" s="14" t="n"/>
      <c r="E17" s="32" t="n"/>
      <c r="F17" s="32" t="n"/>
      <c r="G17" s="16" t="n"/>
      <c r="H17" s="14" t="n"/>
      <c r="I17" s="13" t="n"/>
      <c r="J17" s="13" t="n"/>
      <c r="K17" s="35">
        <f>IF(A17="","",IF(E17="","",E17+Assumptions!$B$3))</f>
        <v/>
      </c>
      <c r="L17" s="32" t="n"/>
      <c r="M17" s="35">
        <f>IF(A17="","",IF(OR(J17="Approved",J17="Expired"),IF(L17="","",L17+Assumptions!$B$4),""))</f>
        <v/>
      </c>
      <c r="N17" s="36">
        <f>IF(A17="","",IF(E17="","",IF(OR(J17="Approved",J17="Declined",J17="Withdrawn",J17="Expired"),IF(L17="","",MAX(0,L17-E17)),MAX(0,TODAY()-E17))))</f>
        <v/>
      </c>
      <c r="O17" s="6">
        <f>IF(A17="","",IF(OR(J17="",E17="",I17=""),"Missing input",IF(J17="Expired","Expired",IF(OR(J17="Declined",J17="Withdrawn"),"Closed",IF(AND(J17="Approved",L17=""),"Decision date needed",IF(AND(J17="Approved",M17&lt;&gt;"",M17&lt;TODAY()),"Expiration review",IF(AND(J17="Approved",M17&lt;&gt;"",M17&gt;=TODAY(),M17&lt;=TODAY()+Assumptions!$B$5),"Expiring soon",IF(AND(OR(J17="Submitted",J17="Reviewing"),K17&lt;&gt;"",K17&lt;TODAY()),"Past due",IF(I17="Needs follow-up","Verify","On track")))))))))</f>
        <v/>
      </c>
      <c r="P17" s="20" t="n"/>
    </row>
    <row r="18" ht="24" customHeight="1">
      <c r="A18" s="13" t="n"/>
      <c r="B18" s="14" t="n"/>
      <c r="C18" s="14" t="n"/>
      <c r="D18" s="14" t="n"/>
      <c r="E18" s="32" t="n"/>
      <c r="F18" s="32" t="n"/>
      <c r="G18" s="16" t="n"/>
      <c r="H18" s="14" t="n"/>
      <c r="I18" s="13" t="n"/>
      <c r="J18" s="13" t="n"/>
      <c r="K18" s="33">
        <f>IF(A18="","",IF(E18="","",E18+Assumptions!$B$3))</f>
        <v/>
      </c>
      <c r="L18" s="32" t="n"/>
      <c r="M18" s="33">
        <f>IF(A18="","",IF(OR(J18="Approved",J18="Expired"),IF(L18="","",L18+Assumptions!$B$4),""))</f>
        <v/>
      </c>
      <c r="N18" s="34">
        <f>IF(A18="","",IF(E18="","",IF(OR(J18="Approved",J18="Declined",J18="Withdrawn",J18="Expired"),IF(L18="","",MAX(0,L18-E18)),MAX(0,TODAY()-E18))))</f>
        <v/>
      </c>
      <c r="O18" s="19">
        <f>IF(A18="","",IF(OR(J18="",E18="",I18=""),"Missing input",IF(J18="Expired","Expired",IF(OR(J18="Declined",J18="Withdrawn"),"Closed",IF(AND(J18="Approved",L18=""),"Decision date needed",IF(AND(J18="Approved",M18&lt;&gt;"",M18&lt;TODAY()),"Expiration review",IF(AND(J18="Approved",M18&lt;&gt;"",M18&gt;=TODAY(),M18&lt;=TODAY()+Assumptions!$B$5),"Expiring soon",IF(AND(OR(J18="Submitted",J18="Reviewing"),K18&lt;&gt;"",K18&lt;TODAY()),"Past due",IF(I18="Needs follow-up","Verify","On track")))))))))</f>
        <v/>
      </c>
      <c r="P18" s="20" t="n"/>
    </row>
    <row r="19" ht="24" customHeight="1">
      <c r="A19" s="13" t="n"/>
      <c r="B19" s="14" t="n"/>
      <c r="C19" s="14" t="n"/>
      <c r="D19" s="14" t="n"/>
      <c r="E19" s="32" t="n"/>
      <c r="F19" s="32" t="n"/>
      <c r="G19" s="16" t="n"/>
      <c r="H19" s="14" t="n"/>
      <c r="I19" s="13" t="n"/>
      <c r="J19" s="13" t="n"/>
      <c r="K19" s="35">
        <f>IF(A19="","",IF(E19="","",E19+Assumptions!$B$3))</f>
        <v/>
      </c>
      <c r="L19" s="32" t="n"/>
      <c r="M19" s="35">
        <f>IF(A19="","",IF(OR(J19="Approved",J19="Expired"),IF(L19="","",L19+Assumptions!$B$4),""))</f>
        <v/>
      </c>
      <c r="N19" s="36">
        <f>IF(A19="","",IF(E19="","",IF(OR(J19="Approved",J19="Declined",J19="Withdrawn",J19="Expired"),IF(L19="","",MAX(0,L19-E19)),MAX(0,TODAY()-E19))))</f>
        <v/>
      </c>
      <c r="O19" s="6">
        <f>IF(A19="","",IF(OR(J19="",E19="",I19=""),"Missing input",IF(J19="Expired","Expired",IF(OR(J19="Declined",J19="Withdrawn"),"Closed",IF(AND(J19="Approved",L19=""),"Decision date needed",IF(AND(J19="Approved",M19&lt;&gt;"",M19&lt;TODAY()),"Expiration review",IF(AND(J19="Approved",M19&lt;&gt;"",M19&gt;=TODAY(),M19&lt;=TODAY()+Assumptions!$B$5),"Expiring soon",IF(AND(OR(J19="Submitted",J19="Reviewing"),K19&lt;&gt;"",K19&lt;TODAY()),"Past due",IF(I19="Needs follow-up","Verify","On track")))))))))</f>
        <v/>
      </c>
      <c r="P19" s="20" t="n"/>
    </row>
    <row r="20" ht="24" customHeight="1">
      <c r="A20" s="13" t="n"/>
      <c r="B20" s="14" t="n"/>
      <c r="C20" s="14" t="n"/>
      <c r="D20" s="14" t="n"/>
      <c r="E20" s="32" t="n"/>
      <c r="F20" s="32" t="n"/>
      <c r="G20" s="16" t="n"/>
      <c r="H20" s="14" t="n"/>
      <c r="I20" s="13" t="n"/>
      <c r="J20" s="13" t="n"/>
      <c r="K20" s="33">
        <f>IF(A20="","",IF(E20="","",E20+Assumptions!$B$3))</f>
        <v/>
      </c>
      <c r="L20" s="32" t="n"/>
      <c r="M20" s="33">
        <f>IF(A20="","",IF(OR(J20="Approved",J20="Expired"),IF(L20="","",L20+Assumptions!$B$4),""))</f>
        <v/>
      </c>
      <c r="N20" s="34">
        <f>IF(A20="","",IF(E20="","",IF(OR(J20="Approved",J20="Declined",J20="Withdrawn",J20="Expired"),IF(L20="","",MAX(0,L20-E20)),MAX(0,TODAY()-E20))))</f>
        <v/>
      </c>
      <c r="O20" s="19">
        <f>IF(A20="","",IF(OR(J20="",E20="",I20=""),"Missing input",IF(J20="Expired","Expired",IF(OR(J20="Declined",J20="Withdrawn"),"Closed",IF(AND(J20="Approved",L20=""),"Decision date needed",IF(AND(J20="Approved",M20&lt;&gt;"",M20&lt;TODAY()),"Expiration review",IF(AND(J20="Approved",M20&lt;&gt;"",M20&gt;=TODAY(),M20&lt;=TODAY()+Assumptions!$B$5),"Expiring soon",IF(AND(OR(J20="Submitted",J20="Reviewing"),K20&lt;&gt;"",K20&lt;TODAY()),"Past due",IF(I20="Needs follow-up","Verify","On track")))))))))</f>
        <v/>
      </c>
      <c r="P20" s="20" t="n"/>
    </row>
    <row r="21" ht="24" customHeight="1">
      <c r="A21" s="13" t="n"/>
      <c r="B21" s="14" t="n"/>
      <c r="C21" s="14" t="n"/>
      <c r="D21" s="14" t="n"/>
      <c r="E21" s="32" t="n"/>
      <c r="F21" s="32" t="n"/>
      <c r="G21" s="16" t="n"/>
      <c r="H21" s="14" t="n"/>
      <c r="I21" s="13" t="n"/>
      <c r="J21" s="13" t="n"/>
      <c r="K21" s="35">
        <f>IF(A21="","",IF(E21="","",E21+Assumptions!$B$3))</f>
        <v/>
      </c>
      <c r="L21" s="32" t="n"/>
      <c r="M21" s="35">
        <f>IF(A21="","",IF(OR(J21="Approved",J21="Expired"),IF(L21="","",L21+Assumptions!$B$4),""))</f>
        <v/>
      </c>
      <c r="N21" s="36">
        <f>IF(A21="","",IF(E21="","",IF(OR(J21="Approved",J21="Declined",J21="Withdrawn",J21="Expired"),IF(L21="","",MAX(0,L21-E21)),MAX(0,TODAY()-E21))))</f>
        <v/>
      </c>
      <c r="O21" s="6">
        <f>IF(A21="","",IF(OR(J21="",E21="",I21=""),"Missing input",IF(J21="Expired","Expired",IF(OR(J21="Declined",J21="Withdrawn"),"Closed",IF(AND(J21="Approved",L21=""),"Decision date needed",IF(AND(J21="Approved",M21&lt;&gt;"",M21&lt;TODAY()),"Expiration review",IF(AND(J21="Approved",M21&lt;&gt;"",M21&gt;=TODAY(),M21&lt;=TODAY()+Assumptions!$B$5),"Expiring soon",IF(AND(OR(J21="Submitted",J21="Reviewing"),K21&lt;&gt;"",K21&lt;TODAY()),"Past due",IF(I21="Needs follow-up","Verify","On track")))))))))</f>
        <v/>
      </c>
      <c r="P21" s="20" t="n"/>
    </row>
    <row r="22" ht="24" customHeight="1">
      <c r="A22" s="13" t="n"/>
      <c r="B22" s="14" t="n"/>
      <c r="C22" s="14" t="n"/>
      <c r="D22" s="14" t="n"/>
      <c r="E22" s="32" t="n"/>
      <c r="F22" s="32" t="n"/>
      <c r="G22" s="16" t="n"/>
      <c r="H22" s="14" t="n"/>
      <c r="I22" s="13" t="n"/>
      <c r="J22" s="13" t="n"/>
      <c r="K22" s="33">
        <f>IF(A22="","",IF(E22="","",E22+Assumptions!$B$3))</f>
        <v/>
      </c>
      <c r="L22" s="32" t="n"/>
      <c r="M22" s="33">
        <f>IF(A22="","",IF(OR(J22="Approved",J22="Expired"),IF(L22="","",L22+Assumptions!$B$4),""))</f>
        <v/>
      </c>
      <c r="N22" s="34">
        <f>IF(A22="","",IF(E22="","",IF(OR(J22="Approved",J22="Declined",J22="Withdrawn",J22="Expired"),IF(L22="","",MAX(0,L22-E22)),MAX(0,TODAY()-E22))))</f>
        <v/>
      </c>
      <c r="O22" s="19">
        <f>IF(A22="","",IF(OR(J22="",E22="",I22=""),"Missing input",IF(J22="Expired","Expired",IF(OR(J22="Declined",J22="Withdrawn"),"Closed",IF(AND(J22="Approved",L22=""),"Decision date needed",IF(AND(J22="Approved",M22&lt;&gt;"",M22&lt;TODAY()),"Expiration review",IF(AND(J22="Approved",M22&lt;&gt;"",M22&gt;=TODAY(),M22&lt;=TODAY()+Assumptions!$B$5),"Expiring soon",IF(AND(OR(J22="Submitted",J22="Reviewing"),K22&lt;&gt;"",K22&lt;TODAY()),"Past due",IF(I22="Needs follow-up","Verify","On track")))))))))</f>
        <v/>
      </c>
      <c r="P22" s="20" t="n"/>
    </row>
    <row r="23" ht="24" customHeight="1">
      <c r="A23" s="13" t="n"/>
      <c r="B23" s="14" t="n"/>
      <c r="C23" s="14" t="n"/>
      <c r="D23" s="14" t="n"/>
      <c r="E23" s="32" t="n"/>
      <c r="F23" s="32" t="n"/>
      <c r="G23" s="16" t="n"/>
      <c r="H23" s="14" t="n"/>
      <c r="I23" s="13" t="n"/>
      <c r="J23" s="13" t="n"/>
      <c r="K23" s="35">
        <f>IF(A23="","",IF(E23="","",E23+Assumptions!$B$3))</f>
        <v/>
      </c>
      <c r="L23" s="32" t="n"/>
      <c r="M23" s="35">
        <f>IF(A23="","",IF(OR(J23="Approved",J23="Expired"),IF(L23="","",L23+Assumptions!$B$4),""))</f>
        <v/>
      </c>
      <c r="N23" s="36">
        <f>IF(A23="","",IF(E23="","",IF(OR(J23="Approved",J23="Declined",J23="Withdrawn",J23="Expired"),IF(L23="","",MAX(0,L23-E23)),MAX(0,TODAY()-E23))))</f>
        <v/>
      </c>
      <c r="O23" s="6">
        <f>IF(A23="","",IF(OR(J23="",E23="",I23=""),"Missing input",IF(J23="Expired","Expired",IF(OR(J23="Declined",J23="Withdrawn"),"Closed",IF(AND(J23="Approved",L23=""),"Decision date needed",IF(AND(J23="Approved",M23&lt;&gt;"",M23&lt;TODAY()),"Expiration review",IF(AND(J23="Approved",M23&lt;&gt;"",M23&gt;=TODAY(),M23&lt;=TODAY()+Assumptions!$B$5),"Expiring soon",IF(AND(OR(J23="Submitted",J23="Reviewing"),K23&lt;&gt;"",K23&lt;TODAY()),"Past due",IF(I23="Needs follow-up","Verify","On track")))))))))</f>
        <v/>
      </c>
      <c r="P23" s="20" t="n"/>
    </row>
    <row r="24" ht="24" customHeight="1">
      <c r="A24" s="13" t="n"/>
      <c r="B24" s="14" t="n"/>
      <c r="C24" s="14" t="n"/>
      <c r="D24" s="14" t="n"/>
      <c r="E24" s="32" t="n"/>
      <c r="F24" s="32" t="n"/>
      <c r="G24" s="16" t="n"/>
      <c r="H24" s="14" t="n"/>
      <c r="I24" s="13" t="n"/>
      <c r="J24" s="13" t="n"/>
      <c r="K24" s="33">
        <f>IF(A24="","",IF(E24="","",E24+Assumptions!$B$3))</f>
        <v/>
      </c>
      <c r="L24" s="32" t="n"/>
      <c r="M24" s="33">
        <f>IF(A24="","",IF(OR(J24="Approved",J24="Expired"),IF(L24="","",L24+Assumptions!$B$4),""))</f>
        <v/>
      </c>
      <c r="N24" s="34">
        <f>IF(A24="","",IF(E24="","",IF(OR(J24="Approved",J24="Declined",J24="Withdrawn",J24="Expired"),IF(L24="","",MAX(0,L24-E24)),MAX(0,TODAY()-E24))))</f>
        <v/>
      </c>
      <c r="O24" s="19">
        <f>IF(A24="","",IF(OR(J24="",E24="",I24=""),"Missing input",IF(J24="Expired","Expired",IF(OR(J24="Declined",J24="Withdrawn"),"Closed",IF(AND(J24="Approved",L24=""),"Decision date needed",IF(AND(J24="Approved",M24&lt;&gt;"",M24&lt;TODAY()),"Expiration review",IF(AND(J24="Approved",M24&lt;&gt;"",M24&gt;=TODAY(),M24&lt;=TODAY()+Assumptions!$B$5),"Expiring soon",IF(AND(OR(J24="Submitted",J24="Reviewing"),K24&lt;&gt;"",K24&lt;TODAY()),"Past due",IF(I24="Needs follow-up","Verify","On track")))))))))</f>
        <v/>
      </c>
      <c r="P24" s="20" t="n"/>
    </row>
    <row r="25" ht="24" customHeight="1">
      <c r="A25" s="13" t="n"/>
      <c r="B25" s="14" t="n"/>
      <c r="C25" s="14" t="n"/>
      <c r="D25" s="14" t="n"/>
      <c r="E25" s="32" t="n"/>
      <c r="F25" s="32" t="n"/>
      <c r="G25" s="16" t="n"/>
      <c r="H25" s="14" t="n"/>
      <c r="I25" s="13" t="n"/>
      <c r="J25" s="13" t="n"/>
      <c r="K25" s="35">
        <f>IF(A25="","",IF(E25="","",E25+Assumptions!$B$3))</f>
        <v/>
      </c>
      <c r="L25" s="32" t="n"/>
      <c r="M25" s="35">
        <f>IF(A25="","",IF(OR(J25="Approved",J25="Expired"),IF(L25="","",L25+Assumptions!$B$4),""))</f>
        <v/>
      </c>
      <c r="N25" s="36">
        <f>IF(A25="","",IF(E25="","",IF(OR(J25="Approved",J25="Declined",J25="Withdrawn",J25="Expired"),IF(L25="","",MAX(0,L25-E25)),MAX(0,TODAY()-E25))))</f>
        <v/>
      </c>
      <c r="O25" s="6">
        <f>IF(A25="","",IF(OR(J25="",E25="",I25=""),"Missing input",IF(J25="Expired","Expired",IF(OR(J25="Declined",J25="Withdrawn"),"Closed",IF(AND(J25="Approved",L25=""),"Decision date needed",IF(AND(J25="Approved",M25&lt;&gt;"",M25&lt;TODAY()),"Expiration review",IF(AND(J25="Approved",M25&lt;&gt;"",M25&gt;=TODAY(),M25&lt;=TODAY()+Assumptions!$B$5),"Expiring soon",IF(AND(OR(J25="Submitted",J25="Reviewing"),K25&lt;&gt;"",K25&lt;TODAY()),"Past due",IF(I25="Needs follow-up","Verify","On track")))))))))</f>
        <v/>
      </c>
      <c r="P25" s="20" t="n"/>
    </row>
    <row r="26" ht="24" customHeight="1">
      <c r="A26" s="13" t="n"/>
      <c r="B26" s="14" t="n"/>
      <c r="C26" s="14" t="n"/>
      <c r="D26" s="14" t="n"/>
      <c r="E26" s="32" t="n"/>
      <c r="F26" s="32" t="n"/>
      <c r="G26" s="16" t="n"/>
      <c r="H26" s="14" t="n"/>
      <c r="I26" s="13" t="n"/>
      <c r="J26" s="13" t="n"/>
      <c r="K26" s="33">
        <f>IF(A26="","",IF(E26="","",E26+Assumptions!$B$3))</f>
        <v/>
      </c>
      <c r="L26" s="32" t="n"/>
      <c r="M26" s="33">
        <f>IF(A26="","",IF(OR(J26="Approved",J26="Expired"),IF(L26="","",L26+Assumptions!$B$4),""))</f>
        <v/>
      </c>
      <c r="N26" s="34">
        <f>IF(A26="","",IF(E26="","",IF(OR(J26="Approved",J26="Declined",J26="Withdrawn",J26="Expired"),IF(L26="","",MAX(0,L26-E26)),MAX(0,TODAY()-E26))))</f>
        <v/>
      </c>
      <c r="O26" s="19">
        <f>IF(A26="","",IF(OR(J26="",E26="",I26=""),"Missing input",IF(J26="Expired","Expired",IF(OR(J26="Declined",J26="Withdrawn"),"Closed",IF(AND(J26="Approved",L26=""),"Decision date needed",IF(AND(J26="Approved",M26&lt;&gt;"",M26&lt;TODAY()),"Expiration review",IF(AND(J26="Approved",M26&lt;&gt;"",M26&gt;=TODAY(),M26&lt;=TODAY()+Assumptions!$B$5),"Expiring soon",IF(AND(OR(J26="Submitted",J26="Reviewing"),K26&lt;&gt;"",K26&lt;TODAY()),"Past due",IF(I26="Needs follow-up","Verify","On track")))))))))</f>
        <v/>
      </c>
      <c r="P26" s="20" t="n"/>
    </row>
    <row r="27" ht="24" customHeight="1">
      <c r="A27" s="13" t="n"/>
      <c r="B27" s="14" t="n"/>
      <c r="C27" s="14" t="n"/>
      <c r="D27" s="14" t="n"/>
      <c r="E27" s="32" t="n"/>
      <c r="F27" s="32" t="n"/>
      <c r="G27" s="16" t="n"/>
      <c r="H27" s="14" t="n"/>
      <c r="I27" s="13" t="n"/>
      <c r="J27" s="13" t="n"/>
      <c r="K27" s="35">
        <f>IF(A27="","",IF(E27="","",E27+Assumptions!$B$3))</f>
        <v/>
      </c>
      <c r="L27" s="32" t="n"/>
      <c r="M27" s="35">
        <f>IF(A27="","",IF(OR(J27="Approved",J27="Expired"),IF(L27="","",L27+Assumptions!$B$4),""))</f>
        <v/>
      </c>
      <c r="N27" s="36">
        <f>IF(A27="","",IF(E27="","",IF(OR(J27="Approved",J27="Declined",J27="Withdrawn",J27="Expired"),IF(L27="","",MAX(0,L27-E27)),MAX(0,TODAY()-E27))))</f>
        <v/>
      </c>
      <c r="O27" s="6">
        <f>IF(A27="","",IF(OR(J27="",E27="",I27=""),"Missing input",IF(J27="Expired","Expired",IF(OR(J27="Declined",J27="Withdrawn"),"Closed",IF(AND(J27="Approved",L27=""),"Decision date needed",IF(AND(J27="Approved",M27&lt;&gt;"",M27&lt;TODAY()),"Expiration review",IF(AND(J27="Approved",M27&lt;&gt;"",M27&gt;=TODAY(),M27&lt;=TODAY()+Assumptions!$B$5),"Expiring soon",IF(AND(OR(J27="Submitted",J27="Reviewing"),K27&lt;&gt;"",K27&lt;TODAY()),"Past due",IF(I27="Needs follow-up","Verify","On track")))))))))</f>
        <v/>
      </c>
      <c r="P27" s="20" t="n"/>
    </row>
    <row r="28" ht="24" customHeight="1">
      <c r="A28" s="13" t="n"/>
      <c r="B28" s="14" t="n"/>
      <c r="C28" s="14" t="n"/>
      <c r="D28" s="14" t="n"/>
      <c r="E28" s="32" t="n"/>
      <c r="F28" s="32" t="n"/>
      <c r="G28" s="16" t="n"/>
      <c r="H28" s="14" t="n"/>
      <c r="I28" s="13" t="n"/>
      <c r="J28" s="13" t="n"/>
      <c r="K28" s="33">
        <f>IF(A28="","",IF(E28="","",E28+Assumptions!$B$3))</f>
        <v/>
      </c>
      <c r="L28" s="32" t="n"/>
      <c r="M28" s="33">
        <f>IF(A28="","",IF(OR(J28="Approved",J28="Expired"),IF(L28="","",L28+Assumptions!$B$4),""))</f>
        <v/>
      </c>
      <c r="N28" s="34">
        <f>IF(A28="","",IF(E28="","",IF(OR(J28="Approved",J28="Declined",J28="Withdrawn",J28="Expired"),IF(L28="","",MAX(0,L28-E28)),MAX(0,TODAY()-E28))))</f>
        <v/>
      </c>
      <c r="O28" s="19">
        <f>IF(A28="","",IF(OR(J28="",E28="",I28=""),"Missing input",IF(J28="Expired","Expired",IF(OR(J28="Declined",J28="Withdrawn"),"Closed",IF(AND(J28="Approved",L28=""),"Decision date needed",IF(AND(J28="Approved",M28&lt;&gt;"",M28&lt;TODAY()),"Expiration review",IF(AND(J28="Approved",M28&lt;&gt;"",M28&gt;=TODAY(),M28&lt;=TODAY()+Assumptions!$B$5),"Expiring soon",IF(AND(OR(J28="Submitted",J28="Reviewing"),K28&lt;&gt;"",K28&lt;TODAY()),"Past due",IF(I28="Needs follow-up","Verify","On track")))))))))</f>
        <v/>
      </c>
      <c r="P28" s="20" t="n"/>
    </row>
    <row r="29" ht="24" customHeight="1">
      <c r="A29" s="13" t="n"/>
      <c r="B29" s="14" t="n"/>
      <c r="C29" s="14" t="n"/>
      <c r="D29" s="14" t="n"/>
      <c r="E29" s="32" t="n"/>
      <c r="F29" s="32" t="n"/>
      <c r="G29" s="16" t="n"/>
      <c r="H29" s="14" t="n"/>
      <c r="I29" s="13" t="n"/>
      <c r="J29" s="13" t="n"/>
      <c r="K29" s="35">
        <f>IF(A29="","",IF(E29="","",E29+Assumptions!$B$3))</f>
        <v/>
      </c>
      <c r="L29" s="32" t="n"/>
      <c r="M29" s="35">
        <f>IF(A29="","",IF(OR(J29="Approved",J29="Expired"),IF(L29="","",L29+Assumptions!$B$4),""))</f>
        <v/>
      </c>
      <c r="N29" s="36">
        <f>IF(A29="","",IF(E29="","",IF(OR(J29="Approved",J29="Declined",J29="Withdrawn",J29="Expired"),IF(L29="","",MAX(0,L29-E29)),MAX(0,TODAY()-E29))))</f>
        <v/>
      </c>
      <c r="O29" s="6">
        <f>IF(A29="","",IF(OR(J29="",E29="",I29=""),"Missing input",IF(J29="Expired","Expired",IF(OR(J29="Declined",J29="Withdrawn"),"Closed",IF(AND(J29="Approved",L29=""),"Decision date needed",IF(AND(J29="Approved",M29&lt;&gt;"",M29&lt;TODAY()),"Expiration review",IF(AND(J29="Approved",M29&lt;&gt;"",M29&gt;=TODAY(),M29&lt;=TODAY()+Assumptions!$B$5),"Expiring soon",IF(AND(OR(J29="Submitted",J29="Reviewing"),K29&lt;&gt;"",K29&lt;TODAY()),"Past due",IF(I29="Needs follow-up","Verify","On track")))))))))</f>
        <v/>
      </c>
      <c r="P29" s="20" t="n"/>
    </row>
    <row r="30" ht="24" customHeight="1">
      <c r="A30" s="13" t="n"/>
      <c r="B30" s="14" t="n"/>
      <c r="C30" s="14" t="n"/>
      <c r="D30" s="14" t="n"/>
      <c r="E30" s="32" t="n"/>
      <c r="F30" s="32" t="n"/>
      <c r="G30" s="16" t="n"/>
      <c r="H30" s="14" t="n"/>
      <c r="I30" s="13" t="n"/>
      <c r="J30" s="13" t="n"/>
      <c r="K30" s="33">
        <f>IF(A30="","",IF(E30="","",E30+Assumptions!$B$3))</f>
        <v/>
      </c>
      <c r="L30" s="32" t="n"/>
      <c r="M30" s="33">
        <f>IF(A30="","",IF(OR(J30="Approved",J30="Expired"),IF(L30="","",L30+Assumptions!$B$4),""))</f>
        <v/>
      </c>
      <c r="N30" s="34">
        <f>IF(A30="","",IF(E30="","",IF(OR(J30="Approved",J30="Declined",J30="Withdrawn",J30="Expired"),IF(L30="","",MAX(0,L30-E30)),MAX(0,TODAY()-E30))))</f>
        <v/>
      </c>
      <c r="O30" s="19">
        <f>IF(A30="","",IF(OR(J30="",E30="",I30=""),"Missing input",IF(J30="Expired","Expired",IF(OR(J30="Declined",J30="Withdrawn"),"Closed",IF(AND(J30="Approved",L30=""),"Decision date needed",IF(AND(J30="Approved",M30&lt;&gt;"",M30&lt;TODAY()),"Expiration review",IF(AND(J30="Approved",M30&lt;&gt;"",M30&gt;=TODAY(),M30&lt;=TODAY()+Assumptions!$B$5),"Expiring soon",IF(AND(OR(J30="Submitted",J30="Reviewing"),K30&lt;&gt;"",K30&lt;TODAY()),"Past due",IF(I30="Needs follow-up","Verify","On track")))))))))</f>
        <v/>
      </c>
      <c r="P30" s="20" t="n"/>
    </row>
    <row r="31" ht="24" customHeight="1">
      <c r="A31" s="13" t="n"/>
      <c r="B31" s="14" t="n"/>
      <c r="C31" s="14" t="n"/>
      <c r="D31" s="14" t="n"/>
      <c r="E31" s="32" t="n"/>
      <c r="F31" s="32" t="n"/>
      <c r="G31" s="16" t="n"/>
      <c r="H31" s="14" t="n"/>
      <c r="I31" s="13" t="n"/>
      <c r="J31" s="13" t="n"/>
      <c r="K31" s="35">
        <f>IF(A31="","",IF(E31="","",E31+Assumptions!$B$3))</f>
        <v/>
      </c>
      <c r="L31" s="32" t="n"/>
      <c r="M31" s="35">
        <f>IF(A31="","",IF(OR(J31="Approved",J31="Expired"),IF(L31="","",L31+Assumptions!$B$4),""))</f>
        <v/>
      </c>
      <c r="N31" s="36">
        <f>IF(A31="","",IF(E31="","",IF(OR(J31="Approved",J31="Declined",J31="Withdrawn",J31="Expired"),IF(L31="","",MAX(0,L31-E31)),MAX(0,TODAY()-E31))))</f>
        <v/>
      </c>
      <c r="O31" s="6">
        <f>IF(A31="","",IF(OR(J31="",E31="",I31=""),"Missing input",IF(J31="Expired","Expired",IF(OR(J31="Declined",J31="Withdrawn"),"Closed",IF(AND(J31="Approved",L31=""),"Decision date needed",IF(AND(J31="Approved",M31&lt;&gt;"",M31&lt;TODAY()),"Expiration review",IF(AND(J31="Approved",M31&lt;&gt;"",M31&gt;=TODAY(),M31&lt;=TODAY()+Assumptions!$B$5),"Expiring soon",IF(AND(OR(J31="Submitted",J31="Reviewing"),K31&lt;&gt;"",K31&lt;TODAY()),"Past due",IF(I31="Needs follow-up","Verify","On track")))))))))</f>
        <v/>
      </c>
      <c r="P31" s="20" t="n"/>
    </row>
    <row r="32" ht="24" customHeight="1">
      <c r="A32" s="13" t="n"/>
      <c r="B32" s="14" t="n"/>
      <c r="C32" s="14" t="n"/>
      <c r="D32" s="14" t="n"/>
      <c r="E32" s="32" t="n"/>
      <c r="F32" s="32" t="n"/>
      <c r="G32" s="16" t="n"/>
      <c r="H32" s="14" t="n"/>
      <c r="I32" s="13" t="n"/>
      <c r="J32" s="13" t="n"/>
      <c r="K32" s="33">
        <f>IF(A32="","",IF(E32="","",E32+Assumptions!$B$3))</f>
        <v/>
      </c>
      <c r="L32" s="32" t="n"/>
      <c r="M32" s="33">
        <f>IF(A32="","",IF(OR(J32="Approved",J32="Expired"),IF(L32="","",L32+Assumptions!$B$4),""))</f>
        <v/>
      </c>
      <c r="N32" s="34">
        <f>IF(A32="","",IF(E32="","",IF(OR(J32="Approved",J32="Declined",J32="Withdrawn",J32="Expired"),IF(L32="","",MAX(0,L32-E32)),MAX(0,TODAY()-E32))))</f>
        <v/>
      </c>
      <c r="O32" s="19">
        <f>IF(A32="","",IF(OR(J32="",E32="",I32=""),"Missing input",IF(J32="Expired","Expired",IF(OR(J32="Declined",J32="Withdrawn"),"Closed",IF(AND(J32="Approved",L32=""),"Decision date needed",IF(AND(J32="Approved",M32&lt;&gt;"",M32&lt;TODAY()),"Expiration review",IF(AND(J32="Approved",M32&lt;&gt;"",M32&gt;=TODAY(),M32&lt;=TODAY()+Assumptions!$B$5),"Expiring soon",IF(AND(OR(J32="Submitted",J32="Reviewing"),K32&lt;&gt;"",K32&lt;TODAY()),"Past due",IF(I32="Needs follow-up","Verify","On track")))))))))</f>
        <v/>
      </c>
      <c r="P32" s="20" t="n"/>
    </row>
    <row r="33" ht="24" customHeight="1">
      <c r="A33" s="13" t="n"/>
      <c r="B33" s="14" t="n"/>
      <c r="C33" s="14" t="n"/>
      <c r="D33" s="14" t="n"/>
      <c r="E33" s="32" t="n"/>
      <c r="F33" s="32" t="n"/>
      <c r="G33" s="16" t="n"/>
      <c r="H33" s="14" t="n"/>
      <c r="I33" s="13" t="n"/>
      <c r="J33" s="13" t="n"/>
      <c r="K33" s="35">
        <f>IF(A33="","",IF(E33="","",E33+Assumptions!$B$3))</f>
        <v/>
      </c>
      <c r="L33" s="32" t="n"/>
      <c r="M33" s="35">
        <f>IF(A33="","",IF(OR(J33="Approved",J33="Expired"),IF(L33="","",L33+Assumptions!$B$4),""))</f>
        <v/>
      </c>
      <c r="N33" s="36">
        <f>IF(A33="","",IF(E33="","",IF(OR(J33="Approved",J33="Declined",J33="Withdrawn",J33="Expired"),IF(L33="","",MAX(0,L33-E33)),MAX(0,TODAY()-E33))))</f>
        <v/>
      </c>
      <c r="O33" s="6">
        <f>IF(A33="","",IF(OR(J33="",E33="",I33=""),"Missing input",IF(J33="Expired","Expired",IF(OR(J33="Declined",J33="Withdrawn"),"Closed",IF(AND(J33="Approved",L33=""),"Decision date needed",IF(AND(J33="Approved",M33&lt;&gt;"",M33&lt;TODAY()),"Expiration review",IF(AND(J33="Approved",M33&lt;&gt;"",M33&gt;=TODAY(),M33&lt;=TODAY()+Assumptions!$B$5),"Expiring soon",IF(AND(OR(J33="Submitted",J33="Reviewing"),K33&lt;&gt;"",K33&lt;TODAY()),"Past due",IF(I33="Needs follow-up","Verify","On track")))))))))</f>
        <v/>
      </c>
      <c r="P33" s="20" t="n"/>
    </row>
    <row r="34" ht="24" customHeight="1">
      <c r="A34" s="13" t="n"/>
      <c r="B34" s="14" t="n"/>
      <c r="C34" s="14" t="n"/>
      <c r="D34" s="14" t="n"/>
      <c r="E34" s="32" t="n"/>
      <c r="F34" s="32" t="n"/>
      <c r="G34" s="16" t="n"/>
      <c r="H34" s="14" t="n"/>
      <c r="I34" s="13" t="n"/>
      <c r="J34" s="13" t="n"/>
      <c r="K34" s="33">
        <f>IF(A34="","",IF(E34="","",E34+Assumptions!$B$3))</f>
        <v/>
      </c>
      <c r="L34" s="32" t="n"/>
      <c r="M34" s="33">
        <f>IF(A34="","",IF(OR(J34="Approved",J34="Expired"),IF(L34="","",L34+Assumptions!$B$4),""))</f>
        <v/>
      </c>
      <c r="N34" s="34">
        <f>IF(A34="","",IF(E34="","",IF(OR(J34="Approved",J34="Declined",J34="Withdrawn",J34="Expired"),IF(L34="","",MAX(0,L34-E34)),MAX(0,TODAY()-E34))))</f>
        <v/>
      </c>
      <c r="O34" s="19">
        <f>IF(A34="","",IF(OR(J34="",E34="",I34=""),"Missing input",IF(J34="Expired","Expired",IF(OR(J34="Declined",J34="Withdrawn"),"Closed",IF(AND(J34="Approved",L34=""),"Decision date needed",IF(AND(J34="Approved",M34&lt;&gt;"",M34&lt;TODAY()),"Expiration review",IF(AND(J34="Approved",M34&lt;&gt;"",M34&gt;=TODAY(),M34&lt;=TODAY()+Assumptions!$B$5),"Expiring soon",IF(AND(OR(J34="Submitted",J34="Reviewing"),K34&lt;&gt;"",K34&lt;TODAY()),"Past due",IF(I34="Needs follow-up","Verify","On track")))))))))</f>
        <v/>
      </c>
      <c r="P34" s="20" t="n"/>
    </row>
    <row r="35" ht="24" customHeight="1">
      <c r="A35" s="13" t="n"/>
      <c r="B35" s="14" t="n"/>
      <c r="C35" s="14" t="n"/>
      <c r="D35" s="14" t="n"/>
      <c r="E35" s="32" t="n"/>
      <c r="F35" s="32" t="n"/>
      <c r="G35" s="16" t="n"/>
      <c r="H35" s="14" t="n"/>
      <c r="I35" s="13" t="n"/>
      <c r="J35" s="13" t="n"/>
      <c r="K35" s="35">
        <f>IF(A35="","",IF(E35="","",E35+Assumptions!$B$3))</f>
        <v/>
      </c>
      <c r="L35" s="32" t="n"/>
      <c r="M35" s="35">
        <f>IF(A35="","",IF(OR(J35="Approved",J35="Expired"),IF(L35="","",L35+Assumptions!$B$4),""))</f>
        <v/>
      </c>
      <c r="N35" s="36">
        <f>IF(A35="","",IF(E35="","",IF(OR(J35="Approved",J35="Declined",J35="Withdrawn",J35="Expired"),IF(L35="","",MAX(0,L35-E35)),MAX(0,TODAY()-E35))))</f>
        <v/>
      </c>
      <c r="O35" s="6">
        <f>IF(A35="","",IF(OR(J35="",E35="",I35=""),"Missing input",IF(J35="Expired","Expired",IF(OR(J35="Declined",J35="Withdrawn"),"Closed",IF(AND(J35="Approved",L35=""),"Decision date needed",IF(AND(J35="Approved",M35&lt;&gt;"",M35&lt;TODAY()),"Expiration review",IF(AND(J35="Approved",M35&lt;&gt;"",M35&gt;=TODAY(),M35&lt;=TODAY()+Assumptions!$B$5),"Expiring soon",IF(AND(OR(J35="Submitted",J35="Reviewing"),K35&lt;&gt;"",K35&lt;TODAY()),"Past due",IF(I35="Needs follow-up","Verify","On track")))))))))</f>
        <v/>
      </c>
      <c r="P35" s="20" t="n"/>
    </row>
    <row r="36" ht="24" customHeight="1">
      <c r="A36" s="13" t="n"/>
      <c r="B36" s="14" t="n"/>
      <c r="C36" s="14" t="n"/>
      <c r="D36" s="14" t="n"/>
      <c r="E36" s="32" t="n"/>
      <c r="F36" s="32" t="n"/>
      <c r="G36" s="16" t="n"/>
      <c r="H36" s="14" t="n"/>
      <c r="I36" s="13" t="n"/>
      <c r="J36" s="13" t="n"/>
      <c r="K36" s="33">
        <f>IF(A36="","",IF(E36="","",E36+Assumptions!$B$3))</f>
        <v/>
      </c>
      <c r="L36" s="32" t="n"/>
      <c r="M36" s="33">
        <f>IF(A36="","",IF(OR(J36="Approved",J36="Expired"),IF(L36="","",L36+Assumptions!$B$4),""))</f>
        <v/>
      </c>
      <c r="N36" s="34">
        <f>IF(A36="","",IF(E36="","",IF(OR(J36="Approved",J36="Declined",J36="Withdrawn",J36="Expired"),IF(L36="","",MAX(0,L36-E36)),MAX(0,TODAY()-E36))))</f>
        <v/>
      </c>
      <c r="O36" s="19">
        <f>IF(A36="","",IF(OR(J36="",E36="",I36=""),"Missing input",IF(J36="Expired","Expired",IF(OR(J36="Declined",J36="Withdrawn"),"Closed",IF(AND(J36="Approved",L36=""),"Decision date needed",IF(AND(J36="Approved",M36&lt;&gt;"",M36&lt;TODAY()),"Expiration review",IF(AND(J36="Approved",M36&lt;&gt;"",M36&gt;=TODAY(),M36&lt;=TODAY()+Assumptions!$B$5),"Expiring soon",IF(AND(OR(J36="Submitted",J36="Reviewing"),K36&lt;&gt;"",K36&lt;TODAY()),"Past due",IF(I36="Needs follow-up","Verify","On track")))))))))</f>
        <v/>
      </c>
      <c r="P36" s="20" t="n"/>
    </row>
    <row r="37" ht="24" customHeight="1">
      <c r="A37" s="13" t="n"/>
      <c r="B37" s="14" t="n"/>
      <c r="C37" s="14" t="n"/>
      <c r="D37" s="14" t="n"/>
      <c r="E37" s="32" t="n"/>
      <c r="F37" s="32" t="n"/>
      <c r="G37" s="16" t="n"/>
      <c r="H37" s="14" t="n"/>
      <c r="I37" s="13" t="n"/>
      <c r="J37" s="13" t="n"/>
      <c r="K37" s="35">
        <f>IF(A37="","",IF(E37="","",E37+Assumptions!$B$3))</f>
        <v/>
      </c>
      <c r="L37" s="32" t="n"/>
      <c r="M37" s="35">
        <f>IF(A37="","",IF(OR(J37="Approved",J37="Expired"),IF(L37="","",L37+Assumptions!$B$4),""))</f>
        <v/>
      </c>
      <c r="N37" s="36">
        <f>IF(A37="","",IF(E37="","",IF(OR(J37="Approved",J37="Declined",J37="Withdrawn",J37="Expired"),IF(L37="","",MAX(0,L37-E37)),MAX(0,TODAY()-E37))))</f>
        <v/>
      </c>
      <c r="O37" s="6">
        <f>IF(A37="","",IF(OR(J37="",E37="",I37=""),"Missing input",IF(J37="Expired","Expired",IF(OR(J37="Declined",J37="Withdrawn"),"Closed",IF(AND(J37="Approved",L37=""),"Decision date needed",IF(AND(J37="Approved",M37&lt;&gt;"",M37&lt;TODAY()),"Expiration review",IF(AND(J37="Approved",M37&lt;&gt;"",M37&gt;=TODAY(),M37&lt;=TODAY()+Assumptions!$B$5),"Expiring soon",IF(AND(OR(J37="Submitted",J37="Reviewing"),K37&lt;&gt;"",K37&lt;TODAY()),"Past due",IF(I37="Needs follow-up","Verify","On track")))))))))</f>
        <v/>
      </c>
      <c r="P37" s="20" t="n"/>
    </row>
    <row r="38" ht="24" customHeight="1">
      <c r="A38" s="13" t="n"/>
      <c r="B38" s="14" t="n"/>
      <c r="C38" s="14" t="n"/>
      <c r="D38" s="14" t="n"/>
      <c r="E38" s="32" t="n"/>
      <c r="F38" s="32" t="n"/>
      <c r="G38" s="16" t="n"/>
      <c r="H38" s="14" t="n"/>
      <c r="I38" s="13" t="n"/>
      <c r="J38" s="13" t="n"/>
      <c r="K38" s="33">
        <f>IF(A38="","",IF(E38="","",E38+Assumptions!$B$3))</f>
        <v/>
      </c>
      <c r="L38" s="32" t="n"/>
      <c r="M38" s="33">
        <f>IF(A38="","",IF(OR(J38="Approved",J38="Expired"),IF(L38="","",L38+Assumptions!$B$4),""))</f>
        <v/>
      </c>
      <c r="N38" s="34">
        <f>IF(A38="","",IF(E38="","",IF(OR(J38="Approved",J38="Declined",J38="Withdrawn",J38="Expired"),IF(L38="","",MAX(0,L38-E38)),MAX(0,TODAY()-E38))))</f>
        <v/>
      </c>
      <c r="O38" s="19">
        <f>IF(A38="","",IF(OR(J38="",E38="",I38=""),"Missing input",IF(J38="Expired","Expired",IF(OR(J38="Declined",J38="Withdrawn"),"Closed",IF(AND(J38="Approved",L38=""),"Decision date needed",IF(AND(J38="Approved",M38&lt;&gt;"",M38&lt;TODAY()),"Expiration review",IF(AND(J38="Approved",M38&lt;&gt;"",M38&gt;=TODAY(),M38&lt;=TODAY()+Assumptions!$B$5),"Expiring soon",IF(AND(OR(J38="Submitted",J38="Reviewing"),K38&lt;&gt;"",K38&lt;TODAY()),"Past due",IF(I38="Needs follow-up","Verify","On track")))))))))</f>
        <v/>
      </c>
      <c r="P38" s="20" t="n"/>
    </row>
    <row r="39" ht="24" customHeight="1">
      <c r="A39" s="13" t="n"/>
      <c r="B39" s="14" t="n"/>
      <c r="C39" s="14" t="n"/>
      <c r="D39" s="14" t="n"/>
      <c r="E39" s="32" t="n"/>
      <c r="F39" s="32" t="n"/>
      <c r="G39" s="16" t="n"/>
      <c r="H39" s="14" t="n"/>
      <c r="I39" s="13" t="n"/>
      <c r="J39" s="13" t="n"/>
      <c r="K39" s="35">
        <f>IF(A39="","",IF(E39="","",E39+Assumptions!$B$3))</f>
        <v/>
      </c>
      <c r="L39" s="32" t="n"/>
      <c r="M39" s="35">
        <f>IF(A39="","",IF(OR(J39="Approved",J39="Expired"),IF(L39="","",L39+Assumptions!$B$4),""))</f>
        <v/>
      </c>
      <c r="N39" s="36">
        <f>IF(A39="","",IF(E39="","",IF(OR(J39="Approved",J39="Declined",J39="Withdrawn",J39="Expired"),IF(L39="","",MAX(0,L39-E39)),MAX(0,TODAY()-E39))))</f>
        <v/>
      </c>
      <c r="O39" s="6">
        <f>IF(A39="","",IF(OR(J39="",E39="",I39=""),"Missing input",IF(J39="Expired","Expired",IF(OR(J39="Declined",J39="Withdrawn"),"Closed",IF(AND(J39="Approved",L39=""),"Decision date needed",IF(AND(J39="Approved",M39&lt;&gt;"",M39&lt;TODAY()),"Expiration review",IF(AND(J39="Approved",M39&lt;&gt;"",M39&gt;=TODAY(),M39&lt;=TODAY()+Assumptions!$B$5),"Expiring soon",IF(AND(OR(J39="Submitted",J39="Reviewing"),K39&lt;&gt;"",K39&lt;TODAY()),"Past due",IF(I39="Needs follow-up","Verify","On track")))))))))</f>
        <v/>
      </c>
      <c r="P39" s="20" t="n"/>
    </row>
    <row r="40" ht="24" customHeight="1">
      <c r="A40" s="13" t="n"/>
      <c r="B40" s="14" t="n"/>
      <c r="C40" s="14" t="n"/>
      <c r="D40" s="14" t="n"/>
      <c r="E40" s="32" t="n"/>
      <c r="F40" s="32" t="n"/>
      <c r="G40" s="16" t="n"/>
      <c r="H40" s="14" t="n"/>
      <c r="I40" s="13" t="n"/>
      <c r="J40" s="13" t="n"/>
      <c r="K40" s="33">
        <f>IF(A40="","",IF(E40="","",E40+Assumptions!$B$3))</f>
        <v/>
      </c>
      <c r="L40" s="32" t="n"/>
      <c r="M40" s="33">
        <f>IF(A40="","",IF(OR(J40="Approved",J40="Expired"),IF(L40="","",L40+Assumptions!$B$4),""))</f>
        <v/>
      </c>
      <c r="N40" s="34">
        <f>IF(A40="","",IF(E40="","",IF(OR(J40="Approved",J40="Declined",J40="Withdrawn",J40="Expired"),IF(L40="","",MAX(0,L40-E40)),MAX(0,TODAY()-E40))))</f>
        <v/>
      </c>
      <c r="O40" s="19">
        <f>IF(A40="","",IF(OR(J40="",E40="",I40=""),"Missing input",IF(J40="Expired","Expired",IF(OR(J40="Declined",J40="Withdrawn"),"Closed",IF(AND(J40="Approved",L40=""),"Decision date needed",IF(AND(J40="Approved",M40&lt;&gt;"",M40&lt;TODAY()),"Expiration review",IF(AND(J40="Approved",M40&lt;&gt;"",M40&gt;=TODAY(),M40&lt;=TODAY()+Assumptions!$B$5),"Expiring soon",IF(AND(OR(J40="Submitted",J40="Reviewing"),K40&lt;&gt;"",K40&lt;TODAY()),"Past due",IF(I40="Needs follow-up","Verify","On track")))))))))</f>
        <v/>
      </c>
      <c r="P40" s="20" t="n"/>
    </row>
    <row r="41" ht="24" customHeight="1">
      <c r="A41" s="13" t="n"/>
      <c r="B41" s="14" t="n"/>
      <c r="C41" s="14" t="n"/>
      <c r="D41" s="14" t="n"/>
      <c r="E41" s="32" t="n"/>
      <c r="F41" s="32" t="n"/>
      <c r="G41" s="16" t="n"/>
      <c r="H41" s="14" t="n"/>
      <c r="I41" s="13" t="n"/>
      <c r="J41" s="13" t="n"/>
      <c r="K41" s="35">
        <f>IF(A41="","",IF(E41="","",E41+Assumptions!$B$3))</f>
        <v/>
      </c>
      <c r="L41" s="32" t="n"/>
      <c r="M41" s="35">
        <f>IF(A41="","",IF(OR(J41="Approved",J41="Expired"),IF(L41="","",L41+Assumptions!$B$4),""))</f>
        <v/>
      </c>
      <c r="N41" s="36">
        <f>IF(A41="","",IF(E41="","",IF(OR(J41="Approved",J41="Declined",J41="Withdrawn",J41="Expired"),IF(L41="","",MAX(0,L41-E41)),MAX(0,TODAY()-E41))))</f>
        <v/>
      </c>
      <c r="O41" s="6">
        <f>IF(A41="","",IF(OR(J41="",E41="",I41=""),"Missing input",IF(J41="Expired","Expired",IF(OR(J41="Declined",J41="Withdrawn"),"Closed",IF(AND(J41="Approved",L41=""),"Decision date needed",IF(AND(J41="Approved",M41&lt;&gt;"",M41&lt;TODAY()),"Expiration review",IF(AND(J41="Approved",M41&lt;&gt;"",M41&gt;=TODAY(),M41&lt;=TODAY()+Assumptions!$B$5),"Expiring soon",IF(AND(OR(J41="Submitted",J41="Reviewing"),K41&lt;&gt;"",K41&lt;TODAY()),"Past due",IF(I41="Needs follow-up","Verify","On track")))))))))</f>
        <v/>
      </c>
      <c r="P41" s="20" t="n"/>
    </row>
    <row r="42" ht="24" customHeight="1">
      <c r="A42" s="13" t="n"/>
      <c r="B42" s="14" t="n"/>
      <c r="C42" s="14" t="n"/>
      <c r="D42" s="14" t="n"/>
      <c r="E42" s="32" t="n"/>
      <c r="F42" s="32" t="n"/>
      <c r="G42" s="16" t="n"/>
      <c r="H42" s="14" t="n"/>
      <c r="I42" s="13" t="n"/>
      <c r="J42" s="13" t="n"/>
      <c r="K42" s="33">
        <f>IF(A42="","",IF(E42="","",E42+Assumptions!$B$3))</f>
        <v/>
      </c>
      <c r="L42" s="32" t="n"/>
      <c r="M42" s="33">
        <f>IF(A42="","",IF(OR(J42="Approved",J42="Expired"),IF(L42="","",L42+Assumptions!$B$4),""))</f>
        <v/>
      </c>
      <c r="N42" s="34">
        <f>IF(A42="","",IF(E42="","",IF(OR(J42="Approved",J42="Declined",J42="Withdrawn",J42="Expired"),IF(L42="","",MAX(0,L42-E42)),MAX(0,TODAY()-E42))))</f>
        <v/>
      </c>
      <c r="O42" s="19">
        <f>IF(A42="","",IF(OR(J42="",E42="",I42=""),"Missing input",IF(J42="Expired","Expired",IF(OR(J42="Declined",J42="Withdrawn"),"Closed",IF(AND(J42="Approved",L42=""),"Decision date needed",IF(AND(J42="Approved",M42&lt;&gt;"",M42&lt;TODAY()),"Expiration review",IF(AND(J42="Approved",M42&lt;&gt;"",M42&gt;=TODAY(),M42&lt;=TODAY()+Assumptions!$B$5),"Expiring soon",IF(AND(OR(J42="Submitted",J42="Reviewing"),K42&lt;&gt;"",K42&lt;TODAY()),"Past due",IF(I42="Needs follow-up","Verify","On track")))))))))</f>
        <v/>
      </c>
      <c r="P42" s="20" t="n"/>
    </row>
    <row r="43" ht="24" customHeight="1">
      <c r="A43" s="13" t="n"/>
      <c r="B43" s="14" t="n"/>
      <c r="C43" s="14" t="n"/>
      <c r="D43" s="14" t="n"/>
      <c r="E43" s="32" t="n"/>
      <c r="F43" s="32" t="n"/>
      <c r="G43" s="16" t="n"/>
      <c r="H43" s="14" t="n"/>
      <c r="I43" s="13" t="n"/>
      <c r="J43" s="13" t="n"/>
      <c r="K43" s="35">
        <f>IF(A43="","",IF(E43="","",E43+Assumptions!$B$3))</f>
        <v/>
      </c>
      <c r="L43" s="32" t="n"/>
      <c r="M43" s="35">
        <f>IF(A43="","",IF(OR(J43="Approved",J43="Expired"),IF(L43="","",L43+Assumptions!$B$4),""))</f>
        <v/>
      </c>
      <c r="N43" s="36">
        <f>IF(A43="","",IF(E43="","",IF(OR(J43="Approved",J43="Declined",J43="Withdrawn",J43="Expired"),IF(L43="","",MAX(0,L43-E43)),MAX(0,TODAY()-E43))))</f>
        <v/>
      </c>
      <c r="O43" s="6">
        <f>IF(A43="","",IF(OR(J43="",E43="",I43=""),"Missing input",IF(J43="Expired","Expired",IF(OR(J43="Declined",J43="Withdrawn"),"Closed",IF(AND(J43="Approved",L43=""),"Decision date needed",IF(AND(J43="Approved",M43&lt;&gt;"",M43&lt;TODAY()),"Expiration review",IF(AND(J43="Approved",M43&lt;&gt;"",M43&gt;=TODAY(),M43&lt;=TODAY()+Assumptions!$B$5),"Expiring soon",IF(AND(OR(J43="Submitted",J43="Reviewing"),K43&lt;&gt;"",K43&lt;TODAY()),"Past due",IF(I43="Needs follow-up","Verify","On track")))))))))</f>
        <v/>
      </c>
      <c r="P43" s="20" t="n"/>
    </row>
    <row r="44" ht="24" customHeight="1">
      <c r="A44" s="13" t="n"/>
      <c r="B44" s="14" t="n"/>
      <c r="C44" s="14" t="n"/>
      <c r="D44" s="14" t="n"/>
      <c r="E44" s="32" t="n"/>
      <c r="F44" s="32" t="n"/>
      <c r="G44" s="16" t="n"/>
      <c r="H44" s="14" t="n"/>
      <c r="I44" s="13" t="n"/>
      <c r="J44" s="13" t="n"/>
      <c r="K44" s="33">
        <f>IF(A44="","",IF(E44="","",E44+Assumptions!$B$3))</f>
        <v/>
      </c>
      <c r="L44" s="32" t="n"/>
      <c r="M44" s="33">
        <f>IF(A44="","",IF(OR(J44="Approved",J44="Expired"),IF(L44="","",L44+Assumptions!$B$4),""))</f>
        <v/>
      </c>
      <c r="N44" s="34">
        <f>IF(A44="","",IF(E44="","",IF(OR(J44="Approved",J44="Declined",J44="Withdrawn",J44="Expired"),IF(L44="","",MAX(0,L44-E44)),MAX(0,TODAY()-E44))))</f>
        <v/>
      </c>
      <c r="O44" s="19">
        <f>IF(A44="","",IF(OR(J44="",E44="",I44=""),"Missing input",IF(J44="Expired","Expired",IF(OR(J44="Declined",J44="Withdrawn"),"Closed",IF(AND(J44="Approved",L44=""),"Decision date needed",IF(AND(J44="Approved",M44&lt;&gt;"",M44&lt;TODAY()),"Expiration review",IF(AND(J44="Approved",M44&lt;&gt;"",M44&gt;=TODAY(),M44&lt;=TODAY()+Assumptions!$B$5),"Expiring soon",IF(AND(OR(J44="Submitted",J44="Reviewing"),K44&lt;&gt;"",K44&lt;TODAY()),"Past due",IF(I44="Needs follow-up","Verify","On track")))))))))</f>
        <v/>
      </c>
      <c r="P44" s="20" t="n"/>
    </row>
    <row r="45" ht="24" customHeight="1">
      <c r="A45" s="13" t="n"/>
      <c r="B45" s="14" t="n"/>
      <c r="C45" s="14" t="n"/>
      <c r="D45" s="14" t="n"/>
      <c r="E45" s="32" t="n"/>
      <c r="F45" s="32" t="n"/>
      <c r="G45" s="16" t="n"/>
      <c r="H45" s="14" t="n"/>
      <c r="I45" s="13" t="n"/>
      <c r="J45" s="13" t="n"/>
      <c r="K45" s="35">
        <f>IF(A45="","",IF(E45="","",E45+Assumptions!$B$3))</f>
        <v/>
      </c>
      <c r="L45" s="32" t="n"/>
      <c r="M45" s="35">
        <f>IF(A45="","",IF(OR(J45="Approved",J45="Expired"),IF(L45="","",L45+Assumptions!$B$4),""))</f>
        <v/>
      </c>
      <c r="N45" s="36">
        <f>IF(A45="","",IF(E45="","",IF(OR(J45="Approved",J45="Declined",J45="Withdrawn",J45="Expired"),IF(L45="","",MAX(0,L45-E45)),MAX(0,TODAY()-E45))))</f>
        <v/>
      </c>
      <c r="O45" s="6">
        <f>IF(A45="","",IF(OR(J45="",E45="",I45=""),"Missing input",IF(J45="Expired","Expired",IF(OR(J45="Declined",J45="Withdrawn"),"Closed",IF(AND(J45="Approved",L45=""),"Decision date needed",IF(AND(J45="Approved",M45&lt;&gt;"",M45&lt;TODAY()),"Expiration review",IF(AND(J45="Approved",M45&lt;&gt;"",M45&gt;=TODAY(),M45&lt;=TODAY()+Assumptions!$B$5),"Expiring soon",IF(AND(OR(J45="Submitted",J45="Reviewing"),K45&lt;&gt;"",K45&lt;TODAY()),"Past due",IF(I45="Needs follow-up","Verify","On track")))))))))</f>
        <v/>
      </c>
      <c r="P45" s="20" t="n"/>
    </row>
    <row r="46" ht="24" customHeight="1">
      <c r="A46" s="13" t="n"/>
      <c r="B46" s="14" t="n"/>
      <c r="C46" s="14" t="n"/>
      <c r="D46" s="14" t="n"/>
      <c r="E46" s="32" t="n"/>
      <c r="F46" s="32" t="n"/>
      <c r="G46" s="16" t="n"/>
      <c r="H46" s="14" t="n"/>
      <c r="I46" s="13" t="n"/>
      <c r="J46" s="13" t="n"/>
      <c r="K46" s="33">
        <f>IF(A46="","",IF(E46="","",E46+Assumptions!$B$3))</f>
        <v/>
      </c>
      <c r="L46" s="32" t="n"/>
      <c r="M46" s="33">
        <f>IF(A46="","",IF(OR(J46="Approved",J46="Expired"),IF(L46="","",L46+Assumptions!$B$4),""))</f>
        <v/>
      </c>
      <c r="N46" s="34">
        <f>IF(A46="","",IF(E46="","",IF(OR(J46="Approved",J46="Declined",J46="Withdrawn",J46="Expired"),IF(L46="","",MAX(0,L46-E46)),MAX(0,TODAY()-E46))))</f>
        <v/>
      </c>
      <c r="O46" s="19">
        <f>IF(A46="","",IF(OR(J46="",E46="",I46=""),"Missing input",IF(J46="Expired","Expired",IF(OR(J46="Declined",J46="Withdrawn"),"Closed",IF(AND(J46="Approved",L46=""),"Decision date needed",IF(AND(J46="Approved",M46&lt;&gt;"",M46&lt;TODAY()),"Expiration review",IF(AND(J46="Approved",M46&lt;&gt;"",M46&gt;=TODAY(),M46&lt;=TODAY()+Assumptions!$B$5),"Expiring soon",IF(AND(OR(J46="Submitted",J46="Reviewing"),K46&lt;&gt;"",K46&lt;TODAY()),"Past due",IF(I46="Needs follow-up","Verify","On track")))))))))</f>
        <v/>
      </c>
      <c r="P46" s="20" t="n"/>
    </row>
    <row r="47" ht="24" customHeight="1">
      <c r="A47" s="13" t="n"/>
      <c r="B47" s="14" t="n"/>
      <c r="C47" s="14" t="n"/>
      <c r="D47" s="14" t="n"/>
      <c r="E47" s="32" t="n"/>
      <c r="F47" s="32" t="n"/>
      <c r="G47" s="16" t="n"/>
      <c r="H47" s="14" t="n"/>
      <c r="I47" s="13" t="n"/>
      <c r="J47" s="13" t="n"/>
      <c r="K47" s="35">
        <f>IF(A47="","",IF(E47="","",E47+Assumptions!$B$3))</f>
        <v/>
      </c>
      <c r="L47" s="32" t="n"/>
      <c r="M47" s="35">
        <f>IF(A47="","",IF(OR(J47="Approved",J47="Expired"),IF(L47="","",L47+Assumptions!$B$4),""))</f>
        <v/>
      </c>
      <c r="N47" s="36">
        <f>IF(A47="","",IF(E47="","",IF(OR(J47="Approved",J47="Declined",J47="Withdrawn",J47="Expired"),IF(L47="","",MAX(0,L47-E47)),MAX(0,TODAY()-E47))))</f>
        <v/>
      </c>
      <c r="O47" s="6">
        <f>IF(A47="","",IF(OR(J47="",E47="",I47=""),"Missing input",IF(J47="Expired","Expired",IF(OR(J47="Declined",J47="Withdrawn"),"Closed",IF(AND(J47="Approved",L47=""),"Decision date needed",IF(AND(J47="Approved",M47&lt;&gt;"",M47&lt;TODAY()),"Expiration review",IF(AND(J47="Approved",M47&lt;&gt;"",M47&gt;=TODAY(),M47&lt;=TODAY()+Assumptions!$B$5),"Expiring soon",IF(AND(OR(J47="Submitted",J47="Reviewing"),K47&lt;&gt;"",K47&lt;TODAY()),"Past due",IF(I47="Needs follow-up","Verify","On track")))))))))</f>
        <v/>
      </c>
      <c r="P47" s="20" t="n"/>
    </row>
    <row r="48" ht="24" customHeight="1">
      <c r="A48" s="13" t="n"/>
      <c r="B48" s="14" t="n"/>
      <c r="C48" s="14" t="n"/>
      <c r="D48" s="14" t="n"/>
      <c r="E48" s="32" t="n"/>
      <c r="F48" s="32" t="n"/>
      <c r="G48" s="16" t="n"/>
      <c r="H48" s="14" t="n"/>
      <c r="I48" s="13" t="n"/>
      <c r="J48" s="13" t="n"/>
      <c r="K48" s="33">
        <f>IF(A48="","",IF(E48="","",E48+Assumptions!$B$3))</f>
        <v/>
      </c>
      <c r="L48" s="32" t="n"/>
      <c r="M48" s="33">
        <f>IF(A48="","",IF(OR(J48="Approved",J48="Expired"),IF(L48="","",L48+Assumptions!$B$4),""))</f>
        <v/>
      </c>
      <c r="N48" s="34">
        <f>IF(A48="","",IF(E48="","",IF(OR(J48="Approved",J48="Declined",J48="Withdrawn",J48="Expired"),IF(L48="","",MAX(0,L48-E48)),MAX(0,TODAY()-E48))))</f>
        <v/>
      </c>
      <c r="O48" s="19">
        <f>IF(A48="","",IF(OR(J48="",E48="",I48=""),"Missing input",IF(J48="Expired","Expired",IF(OR(J48="Declined",J48="Withdrawn"),"Closed",IF(AND(J48="Approved",L48=""),"Decision date needed",IF(AND(J48="Approved",M48&lt;&gt;"",M48&lt;TODAY()),"Expiration review",IF(AND(J48="Approved",M48&lt;&gt;"",M48&gt;=TODAY(),M48&lt;=TODAY()+Assumptions!$B$5),"Expiring soon",IF(AND(OR(J48="Submitted",J48="Reviewing"),K48&lt;&gt;"",K48&lt;TODAY()),"Past due",IF(I48="Needs follow-up","Verify","On track")))))))))</f>
        <v/>
      </c>
      <c r="P48" s="20" t="n"/>
    </row>
    <row r="49" ht="24" customHeight="1">
      <c r="A49" s="13" t="n"/>
      <c r="B49" s="14" t="n"/>
      <c r="C49" s="14" t="n"/>
      <c r="D49" s="14" t="n"/>
      <c r="E49" s="32" t="n"/>
      <c r="F49" s="32" t="n"/>
      <c r="G49" s="16" t="n"/>
      <c r="H49" s="14" t="n"/>
      <c r="I49" s="13" t="n"/>
      <c r="J49" s="13" t="n"/>
      <c r="K49" s="35">
        <f>IF(A49="","",IF(E49="","",E49+Assumptions!$B$3))</f>
        <v/>
      </c>
      <c r="L49" s="32" t="n"/>
      <c r="M49" s="35">
        <f>IF(A49="","",IF(OR(J49="Approved",J49="Expired"),IF(L49="","",L49+Assumptions!$B$4),""))</f>
        <v/>
      </c>
      <c r="N49" s="36">
        <f>IF(A49="","",IF(E49="","",IF(OR(J49="Approved",J49="Declined",J49="Withdrawn",J49="Expired"),IF(L49="","",MAX(0,L49-E49)),MAX(0,TODAY()-E49))))</f>
        <v/>
      </c>
      <c r="O49" s="6">
        <f>IF(A49="","",IF(OR(J49="",E49="",I49=""),"Missing input",IF(J49="Expired","Expired",IF(OR(J49="Declined",J49="Withdrawn"),"Closed",IF(AND(J49="Approved",L49=""),"Decision date needed",IF(AND(J49="Approved",M49&lt;&gt;"",M49&lt;TODAY()),"Expiration review",IF(AND(J49="Approved",M49&lt;&gt;"",M49&gt;=TODAY(),M49&lt;=TODAY()+Assumptions!$B$5),"Expiring soon",IF(AND(OR(J49="Submitted",J49="Reviewing"),K49&lt;&gt;"",K49&lt;TODAY()),"Past due",IF(I49="Needs follow-up","Verify","On track")))))))))</f>
        <v/>
      </c>
      <c r="P49" s="20" t="n"/>
    </row>
    <row r="50" ht="24" customHeight="1">
      <c r="A50" s="13" t="n"/>
      <c r="B50" s="14" t="n"/>
      <c r="C50" s="14" t="n"/>
      <c r="D50" s="14" t="n"/>
      <c r="E50" s="32" t="n"/>
      <c r="F50" s="32" t="n"/>
      <c r="G50" s="16" t="n"/>
      <c r="H50" s="14" t="n"/>
      <c r="I50" s="13" t="n"/>
      <c r="J50" s="13" t="n"/>
      <c r="K50" s="33">
        <f>IF(A50="","",IF(E50="","",E50+Assumptions!$B$3))</f>
        <v/>
      </c>
      <c r="L50" s="32" t="n"/>
      <c r="M50" s="33">
        <f>IF(A50="","",IF(OR(J50="Approved",J50="Expired"),IF(L50="","",L50+Assumptions!$B$4),""))</f>
        <v/>
      </c>
      <c r="N50" s="34">
        <f>IF(A50="","",IF(E50="","",IF(OR(J50="Approved",J50="Declined",J50="Withdrawn",J50="Expired"),IF(L50="","",MAX(0,L50-E50)),MAX(0,TODAY()-E50))))</f>
        <v/>
      </c>
      <c r="O50" s="19">
        <f>IF(A50="","",IF(OR(J50="",E50="",I50=""),"Missing input",IF(J50="Expired","Expired",IF(OR(J50="Declined",J50="Withdrawn"),"Closed",IF(AND(J50="Approved",L50=""),"Decision date needed",IF(AND(J50="Approved",M50&lt;&gt;"",M50&lt;TODAY()),"Expiration review",IF(AND(J50="Approved",M50&lt;&gt;"",M50&gt;=TODAY(),M50&lt;=TODAY()+Assumptions!$B$5),"Expiring soon",IF(AND(OR(J50="Submitted",J50="Reviewing"),K50&lt;&gt;"",K50&lt;TODAY()),"Past due",IF(I50="Needs follow-up","Verify","On track")))))))))</f>
        <v/>
      </c>
      <c r="P50" s="20" t="n"/>
    </row>
    <row r="51" ht="24" customHeight="1">
      <c r="A51" s="13" t="n"/>
      <c r="B51" s="14" t="n"/>
      <c r="C51" s="14" t="n"/>
      <c r="D51" s="14" t="n"/>
      <c r="E51" s="32" t="n"/>
      <c r="F51" s="32" t="n"/>
      <c r="G51" s="16" t="n"/>
      <c r="H51" s="14" t="n"/>
      <c r="I51" s="13" t="n"/>
      <c r="J51" s="13" t="n"/>
      <c r="K51" s="35">
        <f>IF(A51="","",IF(E51="","",E51+Assumptions!$B$3))</f>
        <v/>
      </c>
      <c r="L51" s="32" t="n"/>
      <c r="M51" s="35">
        <f>IF(A51="","",IF(OR(J51="Approved",J51="Expired"),IF(L51="","",L51+Assumptions!$B$4),""))</f>
        <v/>
      </c>
      <c r="N51" s="36">
        <f>IF(A51="","",IF(E51="","",IF(OR(J51="Approved",J51="Declined",J51="Withdrawn",J51="Expired"),IF(L51="","",MAX(0,L51-E51)),MAX(0,TODAY()-E51))))</f>
        <v/>
      </c>
      <c r="O51" s="6">
        <f>IF(A51="","",IF(OR(J51="",E51="",I51=""),"Missing input",IF(J51="Expired","Expired",IF(OR(J51="Declined",J51="Withdrawn"),"Closed",IF(AND(J51="Approved",L51=""),"Decision date needed",IF(AND(J51="Approved",M51&lt;&gt;"",M51&lt;TODAY()),"Expiration review",IF(AND(J51="Approved",M51&lt;&gt;"",M51&gt;=TODAY(),M51&lt;=TODAY()+Assumptions!$B$5),"Expiring soon",IF(AND(OR(J51="Submitted",J51="Reviewing"),K51&lt;&gt;"",K51&lt;TODAY()),"Past due",IF(I51="Needs follow-up","Verify","On track")))))))))</f>
        <v/>
      </c>
      <c r="P51" s="20" t="n"/>
    </row>
    <row r="52" ht="24" customHeight="1">
      <c r="A52" s="13" t="n"/>
      <c r="B52" s="14" t="n"/>
      <c r="C52" s="14" t="n"/>
      <c r="D52" s="14" t="n"/>
      <c r="E52" s="32" t="n"/>
      <c r="F52" s="32" t="n"/>
      <c r="G52" s="16" t="n"/>
      <c r="H52" s="14" t="n"/>
      <c r="I52" s="13" t="n"/>
      <c r="J52" s="13" t="n"/>
      <c r="K52" s="33">
        <f>IF(A52="","",IF(E52="","",E52+Assumptions!$B$3))</f>
        <v/>
      </c>
      <c r="L52" s="32" t="n"/>
      <c r="M52" s="33">
        <f>IF(A52="","",IF(OR(J52="Approved",J52="Expired"),IF(L52="","",L52+Assumptions!$B$4),""))</f>
        <v/>
      </c>
      <c r="N52" s="34">
        <f>IF(A52="","",IF(E52="","",IF(OR(J52="Approved",J52="Declined",J52="Withdrawn",J52="Expired"),IF(L52="","",MAX(0,L52-E52)),MAX(0,TODAY()-E52))))</f>
        <v/>
      </c>
      <c r="O52" s="19">
        <f>IF(A52="","",IF(OR(J52="",E52="",I52=""),"Missing input",IF(J52="Expired","Expired",IF(OR(J52="Declined",J52="Withdrawn"),"Closed",IF(AND(J52="Approved",L52=""),"Decision date needed",IF(AND(J52="Approved",M52&lt;&gt;"",M52&lt;TODAY()),"Expiration review",IF(AND(J52="Approved",M52&lt;&gt;"",M52&gt;=TODAY(),M52&lt;=TODAY()+Assumptions!$B$5),"Expiring soon",IF(AND(OR(J52="Submitted",J52="Reviewing"),K52&lt;&gt;"",K52&lt;TODAY()),"Past due",IF(I52="Needs follow-up","Verify","On track")))))))))</f>
        <v/>
      </c>
      <c r="P52" s="20" t="n"/>
    </row>
    <row r="53" ht="24" customHeight="1">
      <c r="A53" s="13" t="n"/>
      <c r="B53" s="14" t="n"/>
      <c r="C53" s="14" t="n"/>
      <c r="D53" s="14" t="n"/>
      <c r="E53" s="32" t="n"/>
      <c r="F53" s="32" t="n"/>
      <c r="G53" s="16" t="n"/>
      <c r="H53" s="14" t="n"/>
      <c r="I53" s="13" t="n"/>
      <c r="J53" s="13" t="n"/>
      <c r="K53" s="35">
        <f>IF(A53="","",IF(E53="","",E53+Assumptions!$B$3))</f>
        <v/>
      </c>
      <c r="L53" s="32" t="n"/>
      <c r="M53" s="35">
        <f>IF(A53="","",IF(OR(J53="Approved",J53="Expired"),IF(L53="","",L53+Assumptions!$B$4),""))</f>
        <v/>
      </c>
      <c r="N53" s="36">
        <f>IF(A53="","",IF(E53="","",IF(OR(J53="Approved",J53="Declined",J53="Withdrawn",J53="Expired"),IF(L53="","",MAX(0,L53-E53)),MAX(0,TODAY()-E53))))</f>
        <v/>
      </c>
      <c r="O53" s="6">
        <f>IF(A53="","",IF(OR(J53="",E53="",I53=""),"Missing input",IF(J53="Expired","Expired",IF(OR(J53="Declined",J53="Withdrawn"),"Closed",IF(AND(J53="Approved",L53=""),"Decision date needed",IF(AND(J53="Approved",M53&lt;&gt;"",M53&lt;TODAY()),"Expiration review",IF(AND(J53="Approved",M53&lt;&gt;"",M53&gt;=TODAY(),M53&lt;=TODAY()+Assumptions!$B$5),"Expiring soon",IF(AND(OR(J53="Submitted",J53="Reviewing"),K53&lt;&gt;"",K53&lt;TODAY()),"Past due",IF(I53="Needs follow-up","Verify","On track")))))))))</f>
        <v/>
      </c>
      <c r="P53" s="20" t="n"/>
    </row>
    <row r="54" ht="24" customHeight="1">
      <c r="A54" s="13" t="n"/>
      <c r="B54" s="14" t="n"/>
      <c r="C54" s="14" t="n"/>
      <c r="D54" s="14" t="n"/>
      <c r="E54" s="32" t="n"/>
      <c r="F54" s="32" t="n"/>
      <c r="G54" s="16" t="n"/>
      <c r="H54" s="14" t="n"/>
      <c r="I54" s="13" t="n"/>
      <c r="J54" s="13" t="n"/>
      <c r="K54" s="33">
        <f>IF(A54="","",IF(E54="","",E54+Assumptions!$B$3))</f>
        <v/>
      </c>
      <c r="L54" s="32" t="n"/>
      <c r="M54" s="33">
        <f>IF(A54="","",IF(OR(J54="Approved",J54="Expired"),IF(L54="","",L54+Assumptions!$B$4),""))</f>
        <v/>
      </c>
      <c r="N54" s="34">
        <f>IF(A54="","",IF(E54="","",IF(OR(J54="Approved",J54="Declined",J54="Withdrawn",J54="Expired"),IF(L54="","",MAX(0,L54-E54)),MAX(0,TODAY()-E54))))</f>
        <v/>
      </c>
      <c r="O54" s="19">
        <f>IF(A54="","",IF(OR(J54="",E54="",I54=""),"Missing input",IF(J54="Expired","Expired",IF(OR(J54="Declined",J54="Withdrawn"),"Closed",IF(AND(J54="Approved",L54=""),"Decision date needed",IF(AND(J54="Approved",M54&lt;&gt;"",M54&lt;TODAY()),"Expiration review",IF(AND(J54="Approved",M54&lt;&gt;"",M54&gt;=TODAY(),M54&lt;=TODAY()+Assumptions!$B$5),"Expiring soon",IF(AND(OR(J54="Submitted",J54="Reviewing"),K54&lt;&gt;"",K54&lt;TODAY()),"Past due",IF(I54="Needs follow-up","Verify","On track")))))))))</f>
        <v/>
      </c>
      <c r="P54" s="20" t="n"/>
    </row>
    <row r="55" ht="24" customHeight="1">
      <c r="A55" s="13" t="n"/>
      <c r="B55" s="14" t="n"/>
      <c r="C55" s="14" t="n"/>
      <c r="D55" s="14" t="n"/>
      <c r="E55" s="32" t="n"/>
      <c r="F55" s="32" t="n"/>
      <c r="G55" s="16" t="n"/>
      <c r="H55" s="14" t="n"/>
      <c r="I55" s="13" t="n"/>
      <c r="J55" s="13" t="n"/>
      <c r="K55" s="35">
        <f>IF(A55="","",IF(E55="","",E55+Assumptions!$B$3))</f>
        <v/>
      </c>
      <c r="L55" s="32" t="n"/>
      <c r="M55" s="35">
        <f>IF(A55="","",IF(OR(J55="Approved",J55="Expired"),IF(L55="","",L55+Assumptions!$B$4),""))</f>
        <v/>
      </c>
      <c r="N55" s="36">
        <f>IF(A55="","",IF(E55="","",IF(OR(J55="Approved",J55="Declined",J55="Withdrawn",J55="Expired"),IF(L55="","",MAX(0,L55-E55)),MAX(0,TODAY()-E55))))</f>
        <v/>
      </c>
      <c r="O55" s="6">
        <f>IF(A55="","",IF(OR(J55="",E55="",I55=""),"Missing input",IF(J55="Expired","Expired",IF(OR(J55="Declined",J55="Withdrawn"),"Closed",IF(AND(J55="Approved",L55=""),"Decision date needed",IF(AND(J55="Approved",M55&lt;&gt;"",M55&lt;TODAY()),"Expiration review",IF(AND(J55="Approved",M55&lt;&gt;"",M55&gt;=TODAY(),M55&lt;=TODAY()+Assumptions!$B$5),"Expiring soon",IF(AND(OR(J55="Submitted",J55="Reviewing"),K55&lt;&gt;"",K55&lt;TODAY()),"Past due",IF(I55="Needs follow-up","Verify","On track")))))))))</f>
        <v/>
      </c>
      <c r="P55" s="20" t="n"/>
    </row>
    <row r="56" ht="24" customHeight="1">
      <c r="A56" s="13" t="n"/>
      <c r="B56" s="14" t="n"/>
      <c r="C56" s="14" t="n"/>
      <c r="D56" s="14" t="n"/>
      <c r="E56" s="32" t="n"/>
      <c r="F56" s="32" t="n"/>
      <c r="G56" s="16" t="n"/>
      <c r="H56" s="14" t="n"/>
      <c r="I56" s="13" t="n"/>
      <c r="J56" s="13" t="n"/>
      <c r="K56" s="33">
        <f>IF(A56="","",IF(E56="","",E56+Assumptions!$B$3))</f>
        <v/>
      </c>
      <c r="L56" s="32" t="n"/>
      <c r="M56" s="33">
        <f>IF(A56="","",IF(OR(J56="Approved",J56="Expired"),IF(L56="","",L56+Assumptions!$B$4),""))</f>
        <v/>
      </c>
      <c r="N56" s="34">
        <f>IF(A56="","",IF(E56="","",IF(OR(J56="Approved",J56="Declined",J56="Withdrawn",J56="Expired"),IF(L56="","",MAX(0,L56-E56)),MAX(0,TODAY()-E56))))</f>
        <v/>
      </c>
      <c r="O56" s="19">
        <f>IF(A56="","",IF(OR(J56="",E56="",I56=""),"Missing input",IF(J56="Expired","Expired",IF(OR(J56="Declined",J56="Withdrawn"),"Closed",IF(AND(J56="Approved",L56=""),"Decision date needed",IF(AND(J56="Approved",M56&lt;&gt;"",M56&lt;TODAY()),"Expiration review",IF(AND(J56="Approved",M56&lt;&gt;"",M56&gt;=TODAY(),M56&lt;=TODAY()+Assumptions!$B$5),"Expiring soon",IF(AND(OR(J56="Submitted",J56="Reviewing"),K56&lt;&gt;"",K56&lt;TODAY()),"Past due",IF(I56="Needs follow-up","Verify","On track")))))))))</f>
        <v/>
      </c>
      <c r="P56" s="20" t="n"/>
    </row>
    <row r="57" ht="24" customHeight="1">
      <c r="A57" s="13" t="n"/>
      <c r="B57" s="14" t="n"/>
      <c r="C57" s="14" t="n"/>
      <c r="D57" s="14" t="n"/>
      <c r="E57" s="32" t="n"/>
      <c r="F57" s="32" t="n"/>
      <c r="G57" s="16" t="n"/>
      <c r="H57" s="14" t="n"/>
      <c r="I57" s="13" t="n"/>
      <c r="J57" s="13" t="n"/>
      <c r="K57" s="35">
        <f>IF(A57="","",IF(E57="","",E57+Assumptions!$B$3))</f>
        <v/>
      </c>
      <c r="L57" s="32" t="n"/>
      <c r="M57" s="35">
        <f>IF(A57="","",IF(OR(J57="Approved",J57="Expired"),IF(L57="","",L57+Assumptions!$B$4),""))</f>
        <v/>
      </c>
      <c r="N57" s="36">
        <f>IF(A57="","",IF(E57="","",IF(OR(J57="Approved",J57="Declined",J57="Withdrawn",J57="Expired"),IF(L57="","",MAX(0,L57-E57)),MAX(0,TODAY()-E57))))</f>
        <v/>
      </c>
      <c r="O57" s="6">
        <f>IF(A57="","",IF(OR(J57="",E57="",I57=""),"Missing input",IF(J57="Expired","Expired",IF(OR(J57="Declined",J57="Withdrawn"),"Closed",IF(AND(J57="Approved",L57=""),"Decision date needed",IF(AND(J57="Approved",M57&lt;&gt;"",M57&lt;TODAY()),"Expiration review",IF(AND(J57="Approved",M57&lt;&gt;"",M57&gt;=TODAY(),M57&lt;=TODAY()+Assumptions!$B$5),"Expiring soon",IF(AND(OR(J57="Submitted",J57="Reviewing"),K57&lt;&gt;"",K57&lt;TODAY()),"Past due",IF(I57="Needs follow-up","Verify","On track")))))))))</f>
        <v/>
      </c>
      <c r="P57" s="20" t="n"/>
    </row>
    <row r="58" ht="24" customHeight="1">
      <c r="A58" s="13" t="n"/>
      <c r="B58" s="14" t="n"/>
      <c r="C58" s="14" t="n"/>
      <c r="D58" s="14" t="n"/>
      <c r="E58" s="32" t="n"/>
      <c r="F58" s="32" t="n"/>
      <c r="G58" s="16" t="n"/>
      <c r="H58" s="14" t="n"/>
      <c r="I58" s="13" t="n"/>
      <c r="J58" s="13" t="n"/>
      <c r="K58" s="33">
        <f>IF(A58="","",IF(E58="","",E58+Assumptions!$B$3))</f>
        <v/>
      </c>
      <c r="L58" s="32" t="n"/>
      <c r="M58" s="33">
        <f>IF(A58="","",IF(OR(J58="Approved",J58="Expired"),IF(L58="","",L58+Assumptions!$B$4),""))</f>
        <v/>
      </c>
      <c r="N58" s="34">
        <f>IF(A58="","",IF(E58="","",IF(OR(J58="Approved",J58="Declined",J58="Withdrawn",J58="Expired"),IF(L58="","",MAX(0,L58-E58)),MAX(0,TODAY()-E58))))</f>
        <v/>
      </c>
      <c r="O58" s="19">
        <f>IF(A58="","",IF(OR(J58="",E58="",I58=""),"Missing input",IF(J58="Expired","Expired",IF(OR(J58="Declined",J58="Withdrawn"),"Closed",IF(AND(J58="Approved",L58=""),"Decision date needed",IF(AND(J58="Approved",M58&lt;&gt;"",M58&lt;TODAY()),"Expiration review",IF(AND(J58="Approved",M58&lt;&gt;"",M58&gt;=TODAY(),M58&lt;=TODAY()+Assumptions!$B$5),"Expiring soon",IF(AND(OR(J58="Submitted",J58="Reviewing"),K58&lt;&gt;"",K58&lt;TODAY()),"Past due",IF(I58="Needs follow-up","Verify","On track")))))))))</f>
        <v/>
      </c>
      <c r="P58" s="20" t="n"/>
    </row>
    <row r="59" ht="24" customHeight="1">
      <c r="A59" s="13" t="n"/>
      <c r="B59" s="14" t="n"/>
      <c r="C59" s="14" t="n"/>
      <c r="D59" s="14" t="n"/>
      <c r="E59" s="32" t="n"/>
      <c r="F59" s="32" t="n"/>
      <c r="G59" s="16" t="n"/>
      <c r="H59" s="14" t="n"/>
      <c r="I59" s="13" t="n"/>
      <c r="J59" s="13" t="n"/>
      <c r="K59" s="35">
        <f>IF(A59="","",IF(E59="","",E59+Assumptions!$B$3))</f>
        <v/>
      </c>
      <c r="L59" s="32" t="n"/>
      <c r="M59" s="35">
        <f>IF(A59="","",IF(OR(J59="Approved",J59="Expired"),IF(L59="","",L59+Assumptions!$B$4),""))</f>
        <v/>
      </c>
      <c r="N59" s="36">
        <f>IF(A59="","",IF(E59="","",IF(OR(J59="Approved",J59="Declined",J59="Withdrawn",J59="Expired"),IF(L59="","",MAX(0,L59-E59)),MAX(0,TODAY()-E59))))</f>
        <v/>
      </c>
      <c r="O59" s="6">
        <f>IF(A59="","",IF(OR(J59="",E59="",I59=""),"Missing input",IF(J59="Expired","Expired",IF(OR(J59="Declined",J59="Withdrawn"),"Closed",IF(AND(J59="Approved",L59=""),"Decision date needed",IF(AND(J59="Approved",M59&lt;&gt;"",M59&lt;TODAY()),"Expiration review",IF(AND(J59="Approved",M59&lt;&gt;"",M59&gt;=TODAY(),M59&lt;=TODAY()+Assumptions!$B$5),"Expiring soon",IF(AND(OR(J59="Submitted",J59="Reviewing"),K59&lt;&gt;"",K59&lt;TODAY()),"Past due",IF(I59="Needs follow-up","Verify","On track")))))))))</f>
        <v/>
      </c>
      <c r="P59" s="20" t="n"/>
    </row>
    <row r="60" ht="24" customHeight="1">
      <c r="A60" s="13" t="n"/>
      <c r="B60" s="14" t="n"/>
      <c r="C60" s="14" t="n"/>
      <c r="D60" s="14" t="n"/>
      <c r="E60" s="32" t="n"/>
      <c r="F60" s="32" t="n"/>
      <c r="G60" s="16" t="n"/>
      <c r="H60" s="14" t="n"/>
      <c r="I60" s="13" t="n"/>
      <c r="J60" s="13" t="n"/>
      <c r="K60" s="33">
        <f>IF(A60="","",IF(E60="","",E60+Assumptions!$B$3))</f>
        <v/>
      </c>
      <c r="L60" s="32" t="n"/>
      <c r="M60" s="33">
        <f>IF(A60="","",IF(OR(J60="Approved",J60="Expired"),IF(L60="","",L60+Assumptions!$B$4),""))</f>
        <v/>
      </c>
      <c r="N60" s="34">
        <f>IF(A60="","",IF(E60="","",IF(OR(J60="Approved",J60="Declined",J60="Withdrawn",J60="Expired"),IF(L60="","",MAX(0,L60-E60)),MAX(0,TODAY()-E60))))</f>
        <v/>
      </c>
      <c r="O60" s="19">
        <f>IF(A60="","",IF(OR(J60="",E60="",I60=""),"Missing input",IF(J60="Expired","Expired",IF(OR(J60="Declined",J60="Withdrawn"),"Closed",IF(AND(J60="Approved",L60=""),"Decision date needed",IF(AND(J60="Approved",M60&lt;&gt;"",M60&lt;TODAY()),"Expiration review",IF(AND(J60="Approved",M60&lt;&gt;"",M60&gt;=TODAY(),M60&lt;=TODAY()+Assumptions!$B$5),"Expiring soon",IF(AND(OR(J60="Submitted",J60="Reviewing"),K60&lt;&gt;"",K60&lt;TODAY()),"Past due",IF(I60="Needs follow-up","Verify","On track")))))))))</f>
        <v/>
      </c>
      <c r="P60" s="20" t="n"/>
    </row>
    <row r="61" ht="24" customHeight="1">
      <c r="A61" s="13" t="n"/>
      <c r="B61" s="14" t="n"/>
      <c r="C61" s="14" t="n"/>
      <c r="D61" s="14" t="n"/>
      <c r="E61" s="32" t="n"/>
      <c r="F61" s="32" t="n"/>
      <c r="G61" s="16" t="n"/>
      <c r="H61" s="14" t="n"/>
      <c r="I61" s="13" t="n"/>
      <c r="J61" s="13" t="n"/>
      <c r="K61" s="35">
        <f>IF(A61="","",IF(E61="","",E61+Assumptions!$B$3))</f>
        <v/>
      </c>
      <c r="L61" s="32" t="n"/>
      <c r="M61" s="35">
        <f>IF(A61="","",IF(OR(J61="Approved",J61="Expired"),IF(L61="","",L61+Assumptions!$B$4),""))</f>
        <v/>
      </c>
      <c r="N61" s="36">
        <f>IF(A61="","",IF(E61="","",IF(OR(J61="Approved",J61="Declined",J61="Withdrawn",J61="Expired"),IF(L61="","",MAX(0,L61-E61)),MAX(0,TODAY()-E61))))</f>
        <v/>
      </c>
      <c r="O61" s="6">
        <f>IF(A61="","",IF(OR(J61="",E61="",I61=""),"Missing input",IF(J61="Expired","Expired",IF(OR(J61="Declined",J61="Withdrawn"),"Closed",IF(AND(J61="Approved",L61=""),"Decision date needed",IF(AND(J61="Approved",M61&lt;&gt;"",M61&lt;TODAY()),"Expiration review",IF(AND(J61="Approved",M61&lt;&gt;"",M61&gt;=TODAY(),M61&lt;=TODAY()+Assumptions!$B$5),"Expiring soon",IF(AND(OR(J61="Submitted",J61="Reviewing"),K61&lt;&gt;"",K61&lt;TODAY()),"Past due",IF(I61="Needs follow-up","Verify","On track")))))))))</f>
        <v/>
      </c>
      <c r="P61" s="20" t="n"/>
    </row>
    <row r="62" ht="24" customHeight="1">
      <c r="A62" s="13" t="n"/>
      <c r="B62" s="14" t="n"/>
      <c r="C62" s="14" t="n"/>
      <c r="D62" s="14" t="n"/>
      <c r="E62" s="32" t="n"/>
      <c r="F62" s="32" t="n"/>
      <c r="G62" s="16" t="n"/>
      <c r="H62" s="14" t="n"/>
      <c r="I62" s="13" t="n"/>
      <c r="J62" s="13" t="n"/>
      <c r="K62" s="33">
        <f>IF(A62="","",IF(E62="","",E62+Assumptions!$B$3))</f>
        <v/>
      </c>
      <c r="L62" s="32" t="n"/>
      <c r="M62" s="33">
        <f>IF(A62="","",IF(OR(J62="Approved",J62="Expired"),IF(L62="","",L62+Assumptions!$B$4),""))</f>
        <v/>
      </c>
      <c r="N62" s="34">
        <f>IF(A62="","",IF(E62="","",IF(OR(J62="Approved",J62="Declined",J62="Withdrawn",J62="Expired"),IF(L62="","",MAX(0,L62-E62)),MAX(0,TODAY()-E62))))</f>
        <v/>
      </c>
      <c r="O62" s="19">
        <f>IF(A62="","",IF(OR(J62="",E62="",I62=""),"Missing input",IF(J62="Expired","Expired",IF(OR(J62="Declined",J62="Withdrawn"),"Closed",IF(AND(J62="Approved",L62=""),"Decision date needed",IF(AND(J62="Approved",M62&lt;&gt;"",M62&lt;TODAY()),"Expiration review",IF(AND(J62="Approved",M62&lt;&gt;"",M62&gt;=TODAY(),M62&lt;=TODAY()+Assumptions!$B$5),"Expiring soon",IF(AND(OR(J62="Submitted",J62="Reviewing"),K62&lt;&gt;"",K62&lt;TODAY()),"Past due",IF(I62="Needs follow-up","Verify","On track")))))))))</f>
        <v/>
      </c>
      <c r="P62" s="20" t="n"/>
    </row>
    <row r="63" ht="24" customHeight="1">
      <c r="A63" s="13" t="n"/>
      <c r="B63" s="14" t="n"/>
      <c r="C63" s="14" t="n"/>
      <c r="D63" s="14" t="n"/>
      <c r="E63" s="32" t="n"/>
      <c r="F63" s="32" t="n"/>
      <c r="G63" s="16" t="n"/>
      <c r="H63" s="14" t="n"/>
      <c r="I63" s="13" t="n"/>
      <c r="J63" s="13" t="n"/>
      <c r="K63" s="35">
        <f>IF(A63="","",IF(E63="","",E63+Assumptions!$B$3))</f>
        <v/>
      </c>
      <c r="L63" s="32" t="n"/>
      <c r="M63" s="35">
        <f>IF(A63="","",IF(OR(J63="Approved",J63="Expired"),IF(L63="","",L63+Assumptions!$B$4),""))</f>
        <v/>
      </c>
      <c r="N63" s="36">
        <f>IF(A63="","",IF(E63="","",IF(OR(J63="Approved",J63="Declined",J63="Withdrawn",J63="Expired"),IF(L63="","",MAX(0,L63-E63)),MAX(0,TODAY()-E63))))</f>
        <v/>
      </c>
      <c r="O63" s="6">
        <f>IF(A63="","",IF(OR(J63="",E63="",I63=""),"Missing input",IF(J63="Expired","Expired",IF(OR(J63="Declined",J63="Withdrawn"),"Closed",IF(AND(J63="Approved",L63=""),"Decision date needed",IF(AND(J63="Approved",M63&lt;&gt;"",M63&lt;TODAY()),"Expiration review",IF(AND(J63="Approved",M63&lt;&gt;"",M63&gt;=TODAY(),M63&lt;=TODAY()+Assumptions!$B$5),"Expiring soon",IF(AND(OR(J63="Submitted",J63="Reviewing"),K63&lt;&gt;"",K63&lt;TODAY()),"Past due",IF(I63="Needs follow-up","Verify","On track")))))))))</f>
        <v/>
      </c>
      <c r="P63" s="20" t="n"/>
    </row>
    <row r="64" ht="24" customHeight="1">
      <c r="A64" s="13" t="n"/>
      <c r="B64" s="14" t="n"/>
      <c r="C64" s="14" t="n"/>
      <c r="D64" s="14" t="n"/>
      <c r="E64" s="32" t="n"/>
      <c r="F64" s="32" t="n"/>
      <c r="G64" s="16" t="n"/>
      <c r="H64" s="14" t="n"/>
      <c r="I64" s="13" t="n"/>
      <c r="J64" s="13" t="n"/>
      <c r="K64" s="33">
        <f>IF(A64="","",IF(E64="","",E64+Assumptions!$B$3))</f>
        <v/>
      </c>
      <c r="L64" s="32" t="n"/>
      <c r="M64" s="33">
        <f>IF(A64="","",IF(OR(J64="Approved",J64="Expired"),IF(L64="","",L64+Assumptions!$B$4),""))</f>
        <v/>
      </c>
      <c r="N64" s="34">
        <f>IF(A64="","",IF(E64="","",IF(OR(J64="Approved",J64="Declined",J64="Withdrawn",J64="Expired"),IF(L64="","",MAX(0,L64-E64)),MAX(0,TODAY()-E64))))</f>
        <v/>
      </c>
      <c r="O64" s="19">
        <f>IF(A64="","",IF(OR(J64="",E64="",I64=""),"Missing input",IF(J64="Expired","Expired",IF(OR(J64="Declined",J64="Withdrawn"),"Closed",IF(AND(J64="Approved",L64=""),"Decision date needed",IF(AND(J64="Approved",M64&lt;&gt;"",M64&lt;TODAY()),"Expiration review",IF(AND(J64="Approved",M64&lt;&gt;"",M64&gt;=TODAY(),M64&lt;=TODAY()+Assumptions!$B$5),"Expiring soon",IF(AND(OR(J64="Submitted",J64="Reviewing"),K64&lt;&gt;"",K64&lt;TODAY()),"Past due",IF(I64="Needs follow-up","Verify","On track")))))))))</f>
        <v/>
      </c>
      <c r="P64" s="20" t="n"/>
    </row>
    <row r="65" ht="24" customHeight="1">
      <c r="A65" s="13" t="n"/>
      <c r="B65" s="14" t="n"/>
      <c r="C65" s="14" t="n"/>
      <c r="D65" s="14" t="n"/>
      <c r="E65" s="32" t="n"/>
      <c r="F65" s="32" t="n"/>
      <c r="G65" s="16" t="n"/>
      <c r="H65" s="14" t="n"/>
      <c r="I65" s="13" t="n"/>
      <c r="J65" s="13" t="n"/>
      <c r="K65" s="35">
        <f>IF(A65="","",IF(E65="","",E65+Assumptions!$B$3))</f>
        <v/>
      </c>
      <c r="L65" s="32" t="n"/>
      <c r="M65" s="35">
        <f>IF(A65="","",IF(OR(J65="Approved",J65="Expired"),IF(L65="","",L65+Assumptions!$B$4),""))</f>
        <v/>
      </c>
      <c r="N65" s="36">
        <f>IF(A65="","",IF(E65="","",IF(OR(J65="Approved",J65="Declined",J65="Withdrawn",J65="Expired"),IF(L65="","",MAX(0,L65-E65)),MAX(0,TODAY()-E65))))</f>
        <v/>
      </c>
      <c r="O65" s="6">
        <f>IF(A65="","",IF(OR(J65="",E65="",I65=""),"Missing input",IF(J65="Expired","Expired",IF(OR(J65="Declined",J65="Withdrawn"),"Closed",IF(AND(J65="Approved",L65=""),"Decision date needed",IF(AND(J65="Approved",M65&lt;&gt;"",M65&lt;TODAY()),"Expiration review",IF(AND(J65="Approved",M65&lt;&gt;"",M65&gt;=TODAY(),M65&lt;=TODAY()+Assumptions!$B$5),"Expiring soon",IF(AND(OR(J65="Submitted",J65="Reviewing"),K65&lt;&gt;"",K65&lt;TODAY()),"Past due",IF(I65="Needs follow-up","Verify","On track")))))))))</f>
        <v/>
      </c>
      <c r="P65" s="20" t="n"/>
    </row>
    <row r="66" ht="24" customHeight="1">
      <c r="A66" s="13" t="n"/>
      <c r="B66" s="14" t="n"/>
      <c r="C66" s="14" t="n"/>
      <c r="D66" s="14" t="n"/>
      <c r="E66" s="32" t="n"/>
      <c r="F66" s="32" t="n"/>
      <c r="G66" s="16" t="n"/>
      <c r="H66" s="14" t="n"/>
      <c r="I66" s="13" t="n"/>
      <c r="J66" s="13" t="n"/>
      <c r="K66" s="33">
        <f>IF(A66="","",IF(E66="","",E66+Assumptions!$B$3))</f>
        <v/>
      </c>
      <c r="L66" s="32" t="n"/>
      <c r="M66" s="33">
        <f>IF(A66="","",IF(OR(J66="Approved",J66="Expired"),IF(L66="","",L66+Assumptions!$B$4),""))</f>
        <v/>
      </c>
      <c r="N66" s="34">
        <f>IF(A66="","",IF(E66="","",IF(OR(J66="Approved",J66="Declined",J66="Withdrawn",J66="Expired"),IF(L66="","",MAX(0,L66-E66)),MAX(0,TODAY()-E66))))</f>
        <v/>
      </c>
      <c r="O66" s="19">
        <f>IF(A66="","",IF(OR(J66="",E66="",I66=""),"Missing input",IF(J66="Expired","Expired",IF(OR(J66="Declined",J66="Withdrawn"),"Closed",IF(AND(J66="Approved",L66=""),"Decision date needed",IF(AND(J66="Approved",M66&lt;&gt;"",M66&lt;TODAY()),"Expiration review",IF(AND(J66="Approved",M66&lt;&gt;"",M66&gt;=TODAY(),M66&lt;=TODAY()+Assumptions!$B$5),"Expiring soon",IF(AND(OR(J66="Submitted",J66="Reviewing"),K66&lt;&gt;"",K66&lt;TODAY()),"Past due",IF(I66="Needs follow-up","Verify","On track")))))))))</f>
        <v/>
      </c>
      <c r="P66" s="20" t="n"/>
    </row>
    <row r="67" ht="24" customHeight="1">
      <c r="A67" s="13" t="n"/>
      <c r="B67" s="14" t="n"/>
      <c r="C67" s="14" t="n"/>
      <c r="D67" s="14" t="n"/>
      <c r="E67" s="32" t="n"/>
      <c r="F67" s="32" t="n"/>
      <c r="G67" s="16" t="n"/>
      <c r="H67" s="14" t="n"/>
      <c r="I67" s="13" t="n"/>
      <c r="J67" s="13" t="n"/>
      <c r="K67" s="35">
        <f>IF(A67="","",IF(E67="","",E67+Assumptions!$B$3))</f>
        <v/>
      </c>
      <c r="L67" s="32" t="n"/>
      <c r="M67" s="35">
        <f>IF(A67="","",IF(OR(J67="Approved",J67="Expired"),IF(L67="","",L67+Assumptions!$B$4),""))</f>
        <v/>
      </c>
      <c r="N67" s="36">
        <f>IF(A67="","",IF(E67="","",IF(OR(J67="Approved",J67="Declined",J67="Withdrawn",J67="Expired"),IF(L67="","",MAX(0,L67-E67)),MAX(0,TODAY()-E67))))</f>
        <v/>
      </c>
      <c r="O67" s="6">
        <f>IF(A67="","",IF(OR(J67="",E67="",I67=""),"Missing input",IF(J67="Expired","Expired",IF(OR(J67="Declined",J67="Withdrawn"),"Closed",IF(AND(J67="Approved",L67=""),"Decision date needed",IF(AND(J67="Approved",M67&lt;&gt;"",M67&lt;TODAY()),"Expiration review",IF(AND(J67="Approved",M67&lt;&gt;"",M67&gt;=TODAY(),M67&lt;=TODAY()+Assumptions!$B$5),"Expiring soon",IF(AND(OR(J67="Submitted",J67="Reviewing"),K67&lt;&gt;"",K67&lt;TODAY()),"Past due",IF(I67="Needs follow-up","Verify","On track")))))))))</f>
        <v/>
      </c>
      <c r="P67" s="20" t="n"/>
    </row>
    <row r="68" ht="24" customHeight="1">
      <c r="A68" s="13" t="n"/>
      <c r="B68" s="14" t="n"/>
      <c r="C68" s="14" t="n"/>
      <c r="D68" s="14" t="n"/>
      <c r="E68" s="32" t="n"/>
      <c r="F68" s="32" t="n"/>
      <c r="G68" s="16" t="n"/>
      <c r="H68" s="14" t="n"/>
      <c r="I68" s="13" t="n"/>
      <c r="J68" s="13" t="n"/>
      <c r="K68" s="33">
        <f>IF(A68="","",IF(E68="","",E68+Assumptions!$B$3))</f>
        <v/>
      </c>
      <c r="L68" s="32" t="n"/>
      <c r="M68" s="33">
        <f>IF(A68="","",IF(OR(J68="Approved",J68="Expired"),IF(L68="","",L68+Assumptions!$B$4),""))</f>
        <v/>
      </c>
      <c r="N68" s="34">
        <f>IF(A68="","",IF(E68="","",IF(OR(J68="Approved",J68="Declined",J68="Withdrawn",J68="Expired"),IF(L68="","",MAX(0,L68-E68)),MAX(0,TODAY()-E68))))</f>
        <v/>
      </c>
      <c r="O68" s="19">
        <f>IF(A68="","",IF(OR(J68="",E68="",I68=""),"Missing input",IF(J68="Expired","Expired",IF(OR(J68="Declined",J68="Withdrawn"),"Closed",IF(AND(J68="Approved",L68=""),"Decision date needed",IF(AND(J68="Approved",M68&lt;&gt;"",M68&lt;TODAY()),"Expiration review",IF(AND(J68="Approved",M68&lt;&gt;"",M68&gt;=TODAY(),M68&lt;=TODAY()+Assumptions!$B$5),"Expiring soon",IF(AND(OR(J68="Submitted",J68="Reviewing"),K68&lt;&gt;"",K68&lt;TODAY()),"Past due",IF(I68="Needs follow-up","Verify","On track")))))))))</f>
        <v/>
      </c>
      <c r="P68" s="20" t="n"/>
    </row>
    <row r="69" ht="24" customHeight="1">
      <c r="A69" s="13" t="n"/>
      <c r="B69" s="14" t="n"/>
      <c r="C69" s="14" t="n"/>
      <c r="D69" s="14" t="n"/>
      <c r="E69" s="32" t="n"/>
      <c r="F69" s="32" t="n"/>
      <c r="G69" s="16" t="n"/>
      <c r="H69" s="14" t="n"/>
      <c r="I69" s="13" t="n"/>
      <c r="J69" s="13" t="n"/>
      <c r="K69" s="35">
        <f>IF(A69="","",IF(E69="","",E69+Assumptions!$B$3))</f>
        <v/>
      </c>
      <c r="L69" s="32" t="n"/>
      <c r="M69" s="35">
        <f>IF(A69="","",IF(OR(J69="Approved",J69="Expired"),IF(L69="","",L69+Assumptions!$B$4),""))</f>
        <v/>
      </c>
      <c r="N69" s="36">
        <f>IF(A69="","",IF(E69="","",IF(OR(J69="Approved",J69="Declined",J69="Withdrawn",J69="Expired"),IF(L69="","",MAX(0,L69-E69)),MAX(0,TODAY()-E69))))</f>
        <v/>
      </c>
      <c r="O69" s="6">
        <f>IF(A69="","",IF(OR(J69="",E69="",I69=""),"Missing input",IF(J69="Expired","Expired",IF(OR(J69="Declined",J69="Withdrawn"),"Closed",IF(AND(J69="Approved",L69=""),"Decision date needed",IF(AND(J69="Approved",M69&lt;&gt;"",M69&lt;TODAY()),"Expiration review",IF(AND(J69="Approved",M69&lt;&gt;"",M69&gt;=TODAY(),M69&lt;=TODAY()+Assumptions!$B$5),"Expiring soon",IF(AND(OR(J69="Submitted",J69="Reviewing"),K69&lt;&gt;"",K69&lt;TODAY()),"Past due",IF(I69="Needs follow-up","Verify","On track")))))))))</f>
        <v/>
      </c>
      <c r="P69" s="20" t="n"/>
    </row>
    <row r="70" ht="24" customHeight="1">
      <c r="A70" s="13" t="n"/>
      <c r="B70" s="14" t="n"/>
      <c r="C70" s="14" t="n"/>
      <c r="D70" s="14" t="n"/>
      <c r="E70" s="32" t="n"/>
      <c r="F70" s="32" t="n"/>
      <c r="G70" s="16" t="n"/>
      <c r="H70" s="14" t="n"/>
      <c r="I70" s="13" t="n"/>
      <c r="J70" s="13" t="n"/>
      <c r="K70" s="33">
        <f>IF(A70="","",IF(E70="","",E70+Assumptions!$B$3))</f>
        <v/>
      </c>
      <c r="L70" s="32" t="n"/>
      <c r="M70" s="33">
        <f>IF(A70="","",IF(OR(J70="Approved",J70="Expired"),IF(L70="","",L70+Assumptions!$B$4),""))</f>
        <v/>
      </c>
      <c r="N70" s="34">
        <f>IF(A70="","",IF(E70="","",IF(OR(J70="Approved",J70="Declined",J70="Withdrawn",J70="Expired"),IF(L70="","",MAX(0,L70-E70)),MAX(0,TODAY()-E70))))</f>
        <v/>
      </c>
      <c r="O70" s="19">
        <f>IF(A70="","",IF(OR(J70="",E70="",I70=""),"Missing input",IF(J70="Expired","Expired",IF(OR(J70="Declined",J70="Withdrawn"),"Closed",IF(AND(J70="Approved",L70=""),"Decision date needed",IF(AND(J70="Approved",M70&lt;&gt;"",M70&lt;TODAY()),"Expiration review",IF(AND(J70="Approved",M70&lt;&gt;"",M70&gt;=TODAY(),M70&lt;=TODAY()+Assumptions!$B$5),"Expiring soon",IF(AND(OR(J70="Submitted",J70="Reviewing"),K70&lt;&gt;"",K70&lt;TODAY()),"Past due",IF(I70="Needs follow-up","Verify","On track")))))))))</f>
        <v/>
      </c>
      <c r="P70" s="20" t="n"/>
    </row>
    <row r="71" ht="24" customHeight="1">
      <c r="A71" s="13" t="n"/>
      <c r="B71" s="14" t="n"/>
      <c r="C71" s="14" t="n"/>
      <c r="D71" s="14" t="n"/>
      <c r="E71" s="32" t="n"/>
      <c r="F71" s="32" t="n"/>
      <c r="G71" s="16" t="n"/>
      <c r="H71" s="14" t="n"/>
      <c r="I71" s="13" t="n"/>
      <c r="J71" s="13" t="n"/>
      <c r="K71" s="35">
        <f>IF(A71="","",IF(E71="","",E71+Assumptions!$B$3))</f>
        <v/>
      </c>
      <c r="L71" s="32" t="n"/>
      <c r="M71" s="35">
        <f>IF(A71="","",IF(OR(J71="Approved",J71="Expired"),IF(L71="","",L71+Assumptions!$B$4),""))</f>
        <v/>
      </c>
      <c r="N71" s="36">
        <f>IF(A71="","",IF(E71="","",IF(OR(J71="Approved",J71="Declined",J71="Withdrawn",J71="Expired"),IF(L71="","",MAX(0,L71-E71)),MAX(0,TODAY()-E71))))</f>
        <v/>
      </c>
      <c r="O71" s="6">
        <f>IF(A71="","",IF(OR(J71="",E71="",I71=""),"Missing input",IF(J71="Expired","Expired",IF(OR(J71="Declined",J71="Withdrawn"),"Closed",IF(AND(J71="Approved",L71=""),"Decision date needed",IF(AND(J71="Approved",M71&lt;&gt;"",M71&lt;TODAY()),"Expiration review",IF(AND(J71="Approved",M71&lt;&gt;"",M71&gt;=TODAY(),M71&lt;=TODAY()+Assumptions!$B$5),"Expiring soon",IF(AND(OR(J71="Submitted",J71="Reviewing"),K71&lt;&gt;"",K71&lt;TODAY()),"Past due",IF(I71="Needs follow-up","Verify","On track")))))))))</f>
        <v/>
      </c>
      <c r="P71" s="20" t="n"/>
    </row>
    <row r="72" ht="24" customHeight="1">
      <c r="A72" s="13" t="n"/>
      <c r="B72" s="14" t="n"/>
      <c r="C72" s="14" t="n"/>
      <c r="D72" s="14" t="n"/>
      <c r="E72" s="32" t="n"/>
      <c r="F72" s="32" t="n"/>
      <c r="G72" s="16" t="n"/>
      <c r="H72" s="14" t="n"/>
      <c r="I72" s="13" t="n"/>
      <c r="J72" s="13" t="n"/>
      <c r="K72" s="33">
        <f>IF(A72="","",IF(E72="","",E72+Assumptions!$B$3))</f>
        <v/>
      </c>
      <c r="L72" s="32" t="n"/>
      <c r="M72" s="33">
        <f>IF(A72="","",IF(OR(J72="Approved",J72="Expired"),IF(L72="","",L72+Assumptions!$B$4),""))</f>
        <v/>
      </c>
      <c r="N72" s="34">
        <f>IF(A72="","",IF(E72="","",IF(OR(J72="Approved",J72="Declined",J72="Withdrawn",J72="Expired"),IF(L72="","",MAX(0,L72-E72)),MAX(0,TODAY()-E72))))</f>
        <v/>
      </c>
      <c r="O72" s="19">
        <f>IF(A72="","",IF(OR(J72="",E72="",I72=""),"Missing input",IF(J72="Expired","Expired",IF(OR(J72="Declined",J72="Withdrawn"),"Closed",IF(AND(J72="Approved",L72=""),"Decision date needed",IF(AND(J72="Approved",M72&lt;&gt;"",M72&lt;TODAY()),"Expiration review",IF(AND(J72="Approved",M72&lt;&gt;"",M72&gt;=TODAY(),M72&lt;=TODAY()+Assumptions!$B$5),"Expiring soon",IF(AND(OR(J72="Submitted",J72="Reviewing"),K72&lt;&gt;"",K72&lt;TODAY()),"Past due",IF(I72="Needs follow-up","Verify","On track")))))))))</f>
        <v/>
      </c>
      <c r="P72" s="20" t="n"/>
    </row>
    <row r="73" ht="24" customHeight="1">
      <c r="A73" s="13" t="n"/>
      <c r="B73" s="14" t="n"/>
      <c r="C73" s="14" t="n"/>
      <c r="D73" s="14" t="n"/>
      <c r="E73" s="32" t="n"/>
      <c r="F73" s="32" t="n"/>
      <c r="G73" s="16" t="n"/>
      <c r="H73" s="14" t="n"/>
      <c r="I73" s="13" t="n"/>
      <c r="J73" s="13" t="n"/>
      <c r="K73" s="35">
        <f>IF(A73="","",IF(E73="","",E73+Assumptions!$B$3))</f>
        <v/>
      </c>
      <c r="L73" s="32" t="n"/>
      <c r="M73" s="35">
        <f>IF(A73="","",IF(OR(J73="Approved",J73="Expired"),IF(L73="","",L73+Assumptions!$B$4),""))</f>
        <v/>
      </c>
      <c r="N73" s="36">
        <f>IF(A73="","",IF(E73="","",IF(OR(J73="Approved",J73="Declined",J73="Withdrawn",J73="Expired"),IF(L73="","",MAX(0,L73-E73)),MAX(0,TODAY()-E73))))</f>
        <v/>
      </c>
      <c r="O73" s="6">
        <f>IF(A73="","",IF(OR(J73="",E73="",I73=""),"Missing input",IF(J73="Expired","Expired",IF(OR(J73="Declined",J73="Withdrawn"),"Closed",IF(AND(J73="Approved",L73=""),"Decision date needed",IF(AND(J73="Approved",M73&lt;&gt;"",M73&lt;TODAY()),"Expiration review",IF(AND(J73="Approved",M73&lt;&gt;"",M73&gt;=TODAY(),M73&lt;=TODAY()+Assumptions!$B$5),"Expiring soon",IF(AND(OR(J73="Submitted",J73="Reviewing"),K73&lt;&gt;"",K73&lt;TODAY()),"Past due",IF(I73="Needs follow-up","Verify","On track")))))))))</f>
        <v/>
      </c>
      <c r="P73" s="20" t="n"/>
    </row>
    <row r="74" ht="24" customHeight="1">
      <c r="A74" s="13" t="n"/>
      <c r="B74" s="14" t="n"/>
      <c r="C74" s="14" t="n"/>
      <c r="D74" s="14" t="n"/>
      <c r="E74" s="32" t="n"/>
      <c r="F74" s="32" t="n"/>
      <c r="G74" s="16" t="n"/>
      <c r="H74" s="14" t="n"/>
      <c r="I74" s="13" t="n"/>
      <c r="J74" s="13" t="n"/>
      <c r="K74" s="33">
        <f>IF(A74="","",IF(E74="","",E74+Assumptions!$B$3))</f>
        <v/>
      </c>
      <c r="L74" s="32" t="n"/>
      <c r="M74" s="33">
        <f>IF(A74="","",IF(OR(J74="Approved",J74="Expired"),IF(L74="","",L74+Assumptions!$B$4),""))</f>
        <v/>
      </c>
      <c r="N74" s="34">
        <f>IF(A74="","",IF(E74="","",IF(OR(J74="Approved",J74="Declined",J74="Withdrawn",J74="Expired"),IF(L74="","",MAX(0,L74-E74)),MAX(0,TODAY()-E74))))</f>
        <v/>
      </c>
      <c r="O74" s="19">
        <f>IF(A74="","",IF(OR(J74="",E74="",I74=""),"Missing input",IF(J74="Expired","Expired",IF(OR(J74="Declined",J74="Withdrawn"),"Closed",IF(AND(J74="Approved",L74=""),"Decision date needed",IF(AND(J74="Approved",M74&lt;&gt;"",M74&lt;TODAY()),"Expiration review",IF(AND(J74="Approved",M74&lt;&gt;"",M74&gt;=TODAY(),M74&lt;=TODAY()+Assumptions!$B$5),"Expiring soon",IF(AND(OR(J74="Submitted",J74="Reviewing"),K74&lt;&gt;"",K74&lt;TODAY()),"Past due",IF(I74="Needs follow-up","Verify","On track")))))))))</f>
        <v/>
      </c>
      <c r="P74" s="20" t="n"/>
    </row>
    <row r="75" ht="24" customHeight="1">
      <c r="A75" s="13" t="n"/>
      <c r="B75" s="14" t="n"/>
      <c r="C75" s="14" t="n"/>
      <c r="D75" s="14" t="n"/>
      <c r="E75" s="32" t="n"/>
      <c r="F75" s="32" t="n"/>
      <c r="G75" s="16" t="n"/>
      <c r="H75" s="14" t="n"/>
      <c r="I75" s="13" t="n"/>
      <c r="J75" s="13" t="n"/>
      <c r="K75" s="35">
        <f>IF(A75="","",IF(E75="","",E75+Assumptions!$B$3))</f>
        <v/>
      </c>
      <c r="L75" s="32" t="n"/>
      <c r="M75" s="35">
        <f>IF(A75="","",IF(OR(J75="Approved",J75="Expired"),IF(L75="","",L75+Assumptions!$B$4),""))</f>
        <v/>
      </c>
      <c r="N75" s="36">
        <f>IF(A75="","",IF(E75="","",IF(OR(J75="Approved",J75="Declined",J75="Withdrawn",J75="Expired"),IF(L75="","",MAX(0,L75-E75)),MAX(0,TODAY()-E75))))</f>
        <v/>
      </c>
      <c r="O75" s="6">
        <f>IF(A75="","",IF(OR(J75="",E75="",I75=""),"Missing input",IF(J75="Expired","Expired",IF(OR(J75="Declined",J75="Withdrawn"),"Closed",IF(AND(J75="Approved",L75=""),"Decision date needed",IF(AND(J75="Approved",M75&lt;&gt;"",M75&lt;TODAY()),"Expiration review",IF(AND(J75="Approved",M75&lt;&gt;"",M75&gt;=TODAY(),M75&lt;=TODAY()+Assumptions!$B$5),"Expiring soon",IF(AND(OR(J75="Submitted",J75="Reviewing"),K75&lt;&gt;"",K75&lt;TODAY()),"Past due",IF(I75="Needs follow-up","Verify","On track")))))))))</f>
        <v/>
      </c>
      <c r="P75" s="20" t="n"/>
    </row>
    <row r="76" ht="24" customHeight="1">
      <c r="A76" s="13" t="n"/>
      <c r="B76" s="14" t="n"/>
      <c r="C76" s="14" t="n"/>
      <c r="D76" s="14" t="n"/>
      <c r="E76" s="32" t="n"/>
      <c r="F76" s="32" t="n"/>
      <c r="G76" s="16" t="n"/>
      <c r="H76" s="14" t="n"/>
      <c r="I76" s="13" t="n"/>
      <c r="J76" s="13" t="n"/>
      <c r="K76" s="33">
        <f>IF(A76="","",IF(E76="","",E76+Assumptions!$B$3))</f>
        <v/>
      </c>
      <c r="L76" s="32" t="n"/>
      <c r="M76" s="33">
        <f>IF(A76="","",IF(OR(J76="Approved",J76="Expired"),IF(L76="","",L76+Assumptions!$B$4),""))</f>
        <v/>
      </c>
      <c r="N76" s="34">
        <f>IF(A76="","",IF(E76="","",IF(OR(J76="Approved",J76="Declined",J76="Withdrawn",J76="Expired"),IF(L76="","",MAX(0,L76-E76)),MAX(0,TODAY()-E76))))</f>
        <v/>
      </c>
      <c r="O76" s="19">
        <f>IF(A76="","",IF(OR(J76="",E76="",I76=""),"Missing input",IF(J76="Expired","Expired",IF(OR(J76="Declined",J76="Withdrawn"),"Closed",IF(AND(J76="Approved",L76=""),"Decision date needed",IF(AND(J76="Approved",M76&lt;&gt;"",M76&lt;TODAY()),"Expiration review",IF(AND(J76="Approved",M76&lt;&gt;"",M76&gt;=TODAY(),M76&lt;=TODAY()+Assumptions!$B$5),"Expiring soon",IF(AND(OR(J76="Submitted",J76="Reviewing"),K76&lt;&gt;"",K76&lt;TODAY()),"Past due",IF(I76="Needs follow-up","Verify","On track")))))))))</f>
        <v/>
      </c>
      <c r="P76" s="20" t="n"/>
    </row>
    <row r="77" ht="24" customHeight="1">
      <c r="A77" s="13" t="n"/>
      <c r="B77" s="14" t="n"/>
      <c r="C77" s="14" t="n"/>
      <c r="D77" s="14" t="n"/>
      <c r="E77" s="32" t="n"/>
      <c r="F77" s="32" t="n"/>
      <c r="G77" s="16" t="n"/>
      <c r="H77" s="14" t="n"/>
      <c r="I77" s="13" t="n"/>
      <c r="J77" s="13" t="n"/>
      <c r="K77" s="35">
        <f>IF(A77="","",IF(E77="","",E77+Assumptions!$B$3))</f>
        <v/>
      </c>
      <c r="L77" s="32" t="n"/>
      <c r="M77" s="35">
        <f>IF(A77="","",IF(OR(J77="Approved",J77="Expired"),IF(L77="","",L77+Assumptions!$B$4),""))</f>
        <v/>
      </c>
      <c r="N77" s="36">
        <f>IF(A77="","",IF(E77="","",IF(OR(J77="Approved",J77="Declined",J77="Withdrawn",J77="Expired"),IF(L77="","",MAX(0,L77-E77)),MAX(0,TODAY()-E77))))</f>
        <v/>
      </c>
      <c r="O77" s="6">
        <f>IF(A77="","",IF(OR(J77="",E77="",I77=""),"Missing input",IF(J77="Expired","Expired",IF(OR(J77="Declined",J77="Withdrawn"),"Closed",IF(AND(J77="Approved",L77=""),"Decision date needed",IF(AND(J77="Approved",M77&lt;&gt;"",M77&lt;TODAY()),"Expiration review",IF(AND(J77="Approved",M77&lt;&gt;"",M77&gt;=TODAY(),M77&lt;=TODAY()+Assumptions!$B$5),"Expiring soon",IF(AND(OR(J77="Submitted",J77="Reviewing"),K77&lt;&gt;"",K77&lt;TODAY()),"Past due",IF(I77="Needs follow-up","Verify","On track")))))))))</f>
        <v/>
      </c>
      <c r="P77" s="20" t="n"/>
    </row>
    <row r="78" ht="24" customHeight="1">
      <c r="A78" s="13" t="n"/>
      <c r="B78" s="14" t="n"/>
      <c r="C78" s="14" t="n"/>
      <c r="D78" s="14" t="n"/>
      <c r="E78" s="32" t="n"/>
      <c r="F78" s="32" t="n"/>
      <c r="G78" s="16" t="n"/>
      <c r="H78" s="14" t="n"/>
      <c r="I78" s="13" t="n"/>
      <c r="J78" s="13" t="n"/>
      <c r="K78" s="33">
        <f>IF(A78="","",IF(E78="","",E78+Assumptions!$B$3))</f>
        <v/>
      </c>
      <c r="L78" s="32" t="n"/>
      <c r="M78" s="33">
        <f>IF(A78="","",IF(OR(J78="Approved",J78="Expired"),IF(L78="","",L78+Assumptions!$B$4),""))</f>
        <v/>
      </c>
      <c r="N78" s="34">
        <f>IF(A78="","",IF(E78="","",IF(OR(J78="Approved",J78="Declined",J78="Withdrawn",J78="Expired"),IF(L78="","",MAX(0,L78-E78)),MAX(0,TODAY()-E78))))</f>
        <v/>
      </c>
      <c r="O78" s="19">
        <f>IF(A78="","",IF(OR(J78="",E78="",I78=""),"Missing input",IF(J78="Expired","Expired",IF(OR(J78="Declined",J78="Withdrawn"),"Closed",IF(AND(J78="Approved",L78=""),"Decision date needed",IF(AND(J78="Approved",M78&lt;&gt;"",M78&lt;TODAY()),"Expiration review",IF(AND(J78="Approved",M78&lt;&gt;"",M78&gt;=TODAY(),M78&lt;=TODAY()+Assumptions!$B$5),"Expiring soon",IF(AND(OR(J78="Submitted",J78="Reviewing"),K78&lt;&gt;"",K78&lt;TODAY()),"Past due",IF(I78="Needs follow-up","Verify","On track")))))))))</f>
        <v/>
      </c>
      <c r="P78" s="20" t="n"/>
    </row>
    <row r="79" ht="24" customHeight="1">
      <c r="A79" s="13" t="n"/>
      <c r="B79" s="14" t="n"/>
      <c r="C79" s="14" t="n"/>
      <c r="D79" s="14" t="n"/>
      <c r="E79" s="32" t="n"/>
      <c r="F79" s="32" t="n"/>
      <c r="G79" s="16" t="n"/>
      <c r="H79" s="14" t="n"/>
      <c r="I79" s="13" t="n"/>
      <c r="J79" s="13" t="n"/>
      <c r="K79" s="35">
        <f>IF(A79="","",IF(E79="","",E79+Assumptions!$B$3))</f>
        <v/>
      </c>
      <c r="L79" s="32" t="n"/>
      <c r="M79" s="35">
        <f>IF(A79="","",IF(OR(J79="Approved",J79="Expired"),IF(L79="","",L79+Assumptions!$B$4),""))</f>
        <v/>
      </c>
      <c r="N79" s="36">
        <f>IF(A79="","",IF(E79="","",IF(OR(J79="Approved",J79="Declined",J79="Withdrawn",J79="Expired"),IF(L79="","",MAX(0,L79-E79)),MAX(0,TODAY()-E79))))</f>
        <v/>
      </c>
      <c r="O79" s="6">
        <f>IF(A79="","",IF(OR(J79="",E79="",I79=""),"Missing input",IF(J79="Expired","Expired",IF(OR(J79="Declined",J79="Withdrawn"),"Closed",IF(AND(J79="Approved",L79=""),"Decision date needed",IF(AND(J79="Approved",M79&lt;&gt;"",M79&lt;TODAY()),"Expiration review",IF(AND(J79="Approved",M79&lt;&gt;"",M79&gt;=TODAY(),M79&lt;=TODAY()+Assumptions!$B$5),"Expiring soon",IF(AND(OR(J79="Submitted",J79="Reviewing"),K79&lt;&gt;"",K79&lt;TODAY()),"Past due",IF(I79="Needs follow-up","Verify","On track")))))))))</f>
        <v/>
      </c>
      <c r="P79" s="20" t="n"/>
    </row>
    <row r="80" ht="24" customHeight="1">
      <c r="A80" s="13" t="n"/>
      <c r="B80" s="14" t="n"/>
      <c r="C80" s="14" t="n"/>
      <c r="D80" s="14" t="n"/>
      <c r="E80" s="32" t="n"/>
      <c r="F80" s="32" t="n"/>
      <c r="G80" s="16" t="n"/>
      <c r="H80" s="14" t="n"/>
      <c r="I80" s="13" t="n"/>
      <c r="J80" s="13" t="n"/>
      <c r="K80" s="33">
        <f>IF(A80="","",IF(E80="","",E80+Assumptions!$B$3))</f>
        <v/>
      </c>
      <c r="L80" s="32" t="n"/>
      <c r="M80" s="33">
        <f>IF(A80="","",IF(OR(J80="Approved",J80="Expired"),IF(L80="","",L80+Assumptions!$B$4),""))</f>
        <v/>
      </c>
      <c r="N80" s="34">
        <f>IF(A80="","",IF(E80="","",IF(OR(J80="Approved",J80="Declined",J80="Withdrawn",J80="Expired"),IF(L80="","",MAX(0,L80-E80)),MAX(0,TODAY()-E80))))</f>
        <v/>
      </c>
      <c r="O80" s="19">
        <f>IF(A80="","",IF(OR(J80="",E80="",I80=""),"Missing input",IF(J80="Expired","Expired",IF(OR(J80="Declined",J80="Withdrawn"),"Closed",IF(AND(J80="Approved",L80=""),"Decision date needed",IF(AND(J80="Approved",M80&lt;&gt;"",M80&lt;TODAY()),"Expiration review",IF(AND(J80="Approved",M80&lt;&gt;"",M80&gt;=TODAY(),M80&lt;=TODAY()+Assumptions!$B$5),"Expiring soon",IF(AND(OR(J80="Submitted",J80="Reviewing"),K80&lt;&gt;"",K80&lt;TODAY()),"Past due",IF(I80="Needs follow-up","Verify","On track")))))))))</f>
        <v/>
      </c>
      <c r="P80" s="20" t="n"/>
    </row>
    <row r="81" ht="24" customHeight="1">
      <c r="A81" s="13" t="n"/>
      <c r="B81" s="14" t="n"/>
      <c r="C81" s="14" t="n"/>
      <c r="D81" s="14" t="n"/>
      <c r="E81" s="32" t="n"/>
      <c r="F81" s="32" t="n"/>
      <c r="G81" s="16" t="n"/>
      <c r="H81" s="14" t="n"/>
      <c r="I81" s="13" t="n"/>
      <c r="J81" s="13" t="n"/>
      <c r="K81" s="35">
        <f>IF(A81="","",IF(E81="","",E81+Assumptions!$B$3))</f>
        <v/>
      </c>
      <c r="L81" s="32" t="n"/>
      <c r="M81" s="35">
        <f>IF(A81="","",IF(OR(J81="Approved",J81="Expired"),IF(L81="","",L81+Assumptions!$B$4),""))</f>
        <v/>
      </c>
      <c r="N81" s="36">
        <f>IF(A81="","",IF(E81="","",IF(OR(J81="Approved",J81="Declined",J81="Withdrawn",J81="Expired"),IF(L81="","",MAX(0,L81-E81)),MAX(0,TODAY()-E81))))</f>
        <v/>
      </c>
      <c r="O81" s="6">
        <f>IF(A81="","",IF(OR(J81="",E81="",I81=""),"Missing input",IF(J81="Expired","Expired",IF(OR(J81="Declined",J81="Withdrawn"),"Closed",IF(AND(J81="Approved",L81=""),"Decision date needed",IF(AND(J81="Approved",M81&lt;&gt;"",M81&lt;TODAY()),"Expiration review",IF(AND(J81="Approved",M81&lt;&gt;"",M81&gt;=TODAY(),M81&lt;=TODAY()+Assumptions!$B$5),"Expiring soon",IF(AND(OR(J81="Submitted",J81="Reviewing"),K81&lt;&gt;"",K81&lt;TODAY()),"Past due",IF(I81="Needs follow-up","Verify","On track")))))))))</f>
        <v/>
      </c>
      <c r="P81" s="20" t="n"/>
    </row>
    <row r="82" ht="24" customHeight="1">
      <c r="A82" s="13" t="n"/>
      <c r="B82" s="14" t="n"/>
      <c r="C82" s="14" t="n"/>
      <c r="D82" s="14" t="n"/>
      <c r="E82" s="32" t="n"/>
      <c r="F82" s="32" t="n"/>
      <c r="G82" s="16" t="n"/>
      <c r="H82" s="14" t="n"/>
      <c r="I82" s="13" t="n"/>
      <c r="J82" s="13" t="n"/>
      <c r="K82" s="33">
        <f>IF(A82="","",IF(E82="","",E82+Assumptions!$B$3))</f>
        <v/>
      </c>
      <c r="L82" s="32" t="n"/>
      <c r="M82" s="33">
        <f>IF(A82="","",IF(OR(J82="Approved",J82="Expired"),IF(L82="","",L82+Assumptions!$B$4),""))</f>
        <v/>
      </c>
      <c r="N82" s="34">
        <f>IF(A82="","",IF(E82="","",IF(OR(J82="Approved",J82="Declined",J82="Withdrawn",J82="Expired"),IF(L82="","",MAX(0,L82-E82)),MAX(0,TODAY()-E82))))</f>
        <v/>
      </c>
      <c r="O82" s="19">
        <f>IF(A82="","",IF(OR(J82="",E82="",I82=""),"Missing input",IF(J82="Expired","Expired",IF(OR(J82="Declined",J82="Withdrawn"),"Closed",IF(AND(J82="Approved",L82=""),"Decision date needed",IF(AND(J82="Approved",M82&lt;&gt;"",M82&lt;TODAY()),"Expiration review",IF(AND(J82="Approved",M82&lt;&gt;"",M82&gt;=TODAY(),M82&lt;=TODAY()+Assumptions!$B$5),"Expiring soon",IF(AND(OR(J82="Submitted",J82="Reviewing"),K82&lt;&gt;"",K82&lt;TODAY()),"Past due",IF(I82="Needs follow-up","Verify","On track")))))))))</f>
        <v/>
      </c>
      <c r="P82" s="20" t="n"/>
    </row>
    <row r="83" ht="24" customHeight="1">
      <c r="A83" s="13" t="n"/>
      <c r="B83" s="14" t="n"/>
      <c r="C83" s="14" t="n"/>
      <c r="D83" s="14" t="n"/>
      <c r="E83" s="32" t="n"/>
      <c r="F83" s="32" t="n"/>
      <c r="G83" s="16" t="n"/>
      <c r="H83" s="14" t="n"/>
      <c r="I83" s="13" t="n"/>
      <c r="J83" s="13" t="n"/>
      <c r="K83" s="35">
        <f>IF(A83="","",IF(E83="","",E83+Assumptions!$B$3))</f>
        <v/>
      </c>
      <c r="L83" s="32" t="n"/>
      <c r="M83" s="35">
        <f>IF(A83="","",IF(OR(J83="Approved",J83="Expired"),IF(L83="","",L83+Assumptions!$B$4),""))</f>
        <v/>
      </c>
      <c r="N83" s="36">
        <f>IF(A83="","",IF(E83="","",IF(OR(J83="Approved",J83="Declined",J83="Withdrawn",J83="Expired"),IF(L83="","",MAX(0,L83-E83)),MAX(0,TODAY()-E83))))</f>
        <v/>
      </c>
      <c r="O83" s="6">
        <f>IF(A83="","",IF(OR(J83="",E83="",I83=""),"Missing input",IF(J83="Expired","Expired",IF(OR(J83="Declined",J83="Withdrawn"),"Closed",IF(AND(J83="Approved",L83=""),"Decision date needed",IF(AND(J83="Approved",M83&lt;&gt;"",M83&lt;TODAY()),"Expiration review",IF(AND(J83="Approved",M83&lt;&gt;"",M83&gt;=TODAY(),M83&lt;=TODAY()+Assumptions!$B$5),"Expiring soon",IF(AND(OR(J83="Submitted",J83="Reviewing"),K83&lt;&gt;"",K83&lt;TODAY()),"Past due",IF(I83="Needs follow-up","Verify","On track")))))))))</f>
        <v/>
      </c>
      <c r="P83" s="20" t="n"/>
    </row>
    <row r="84" ht="24" customHeight="1">
      <c r="A84" s="13" t="n"/>
      <c r="B84" s="14" t="n"/>
      <c r="C84" s="14" t="n"/>
      <c r="D84" s="14" t="n"/>
      <c r="E84" s="32" t="n"/>
      <c r="F84" s="32" t="n"/>
      <c r="G84" s="16" t="n"/>
      <c r="H84" s="14" t="n"/>
      <c r="I84" s="13" t="n"/>
      <c r="J84" s="13" t="n"/>
      <c r="K84" s="33">
        <f>IF(A84="","",IF(E84="","",E84+Assumptions!$B$3))</f>
        <v/>
      </c>
      <c r="L84" s="32" t="n"/>
      <c r="M84" s="33">
        <f>IF(A84="","",IF(OR(J84="Approved",J84="Expired"),IF(L84="","",L84+Assumptions!$B$4),""))</f>
        <v/>
      </c>
      <c r="N84" s="34">
        <f>IF(A84="","",IF(E84="","",IF(OR(J84="Approved",J84="Declined",J84="Withdrawn",J84="Expired"),IF(L84="","",MAX(0,L84-E84)),MAX(0,TODAY()-E84))))</f>
        <v/>
      </c>
      <c r="O84" s="19">
        <f>IF(A84="","",IF(OR(J84="",E84="",I84=""),"Missing input",IF(J84="Expired","Expired",IF(OR(J84="Declined",J84="Withdrawn"),"Closed",IF(AND(J84="Approved",L84=""),"Decision date needed",IF(AND(J84="Approved",M84&lt;&gt;"",M84&lt;TODAY()),"Expiration review",IF(AND(J84="Approved",M84&lt;&gt;"",M84&gt;=TODAY(),M84&lt;=TODAY()+Assumptions!$B$5),"Expiring soon",IF(AND(OR(J84="Submitted",J84="Reviewing"),K84&lt;&gt;"",K84&lt;TODAY()),"Past due",IF(I84="Needs follow-up","Verify","On track")))))))))</f>
        <v/>
      </c>
      <c r="P84" s="20" t="n"/>
    </row>
    <row r="85" ht="24" customHeight="1">
      <c r="A85" s="13" t="n"/>
      <c r="B85" s="14" t="n"/>
      <c r="C85" s="14" t="n"/>
      <c r="D85" s="14" t="n"/>
      <c r="E85" s="32" t="n"/>
      <c r="F85" s="32" t="n"/>
      <c r="G85" s="16" t="n"/>
      <c r="H85" s="14" t="n"/>
      <c r="I85" s="13" t="n"/>
      <c r="J85" s="13" t="n"/>
      <c r="K85" s="35">
        <f>IF(A85="","",IF(E85="","",E85+Assumptions!$B$3))</f>
        <v/>
      </c>
      <c r="L85" s="32" t="n"/>
      <c r="M85" s="35">
        <f>IF(A85="","",IF(OR(J85="Approved",J85="Expired"),IF(L85="","",L85+Assumptions!$B$4),""))</f>
        <v/>
      </c>
      <c r="N85" s="36">
        <f>IF(A85="","",IF(E85="","",IF(OR(J85="Approved",J85="Declined",J85="Withdrawn",J85="Expired"),IF(L85="","",MAX(0,L85-E85)),MAX(0,TODAY()-E85))))</f>
        <v/>
      </c>
      <c r="O85" s="6">
        <f>IF(A85="","",IF(OR(J85="",E85="",I85=""),"Missing input",IF(J85="Expired","Expired",IF(OR(J85="Declined",J85="Withdrawn"),"Closed",IF(AND(J85="Approved",L85=""),"Decision date needed",IF(AND(J85="Approved",M85&lt;&gt;"",M85&lt;TODAY()),"Expiration review",IF(AND(J85="Approved",M85&lt;&gt;"",M85&gt;=TODAY(),M85&lt;=TODAY()+Assumptions!$B$5),"Expiring soon",IF(AND(OR(J85="Submitted",J85="Reviewing"),K85&lt;&gt;"",K85&lt;TODAY()),"Past due",IF(I85="Needs follow-up","Verify","On track")))))))))</f>
        <v/>
      </c>
      <c r="P85" s="20" t="n"/>
    </row>
    <row r="86" ht="24" customHeight="1">
      <c r="A86" s="13" t="n"/>
      <c r="B86" s="14" t="n"/>
      <c r="C86" s="14" t="n"/>
      <c r="D86" s="14" t="n"/>
      <c r="E86" s="32" t="n"/>
      <c r="F86" s="32" t="n"/>
      <c r="G86" s="16" t="n"/>
      <c r="H86" s="14" t="n"/>
      <c r="I86" s="13" t="n"/>
      <c r="J86" s="13" t="n"/>
      <c r="K86" s="33">
        <f>IF(A86="","",IF(E86="","",E86+Assumptions!$B$3))</f>
        <v/>
      </c>
      <c r="L86" s="32" t="n"/>
      <c r="M86" s="33">
        <f>IF(A86="","",IF(OR(J86="Approved",J86="Expired"),IF(L86="","",L86+Assumptions!$B$4),""))</f>
        <v/>
      </c>
      <c r="N86" s="34">
        <f>IF(A86="","",IF(E86="","",IF(OR(J86="Approved",J86="Declined",J86="Withdrawn",J86="Expired"),IF(L86="","",MAX(0,L86-E86)),MAX(0,TODAY()-E86))))</f>
        <v/>
      </c>
      <c r="O86" s="19">
        <f>IF(A86="","",IF(OR(J86="",E86="",I86=""),"Missing input",IF(J86="Expired","Expired",IF(OR(J86="Declined",J86="Withdrawn"),"Closed",IF(AND(J86="Approved",L86=""),"Decision date needed",IF(AND(J86="Approved",M86&lt;&gt;"",M86&lt;TODAY()),"Expiration review",IF(AND(J86="Approved",M86&lt;&gt;"",M86&gt;=TODAY(),M86&lt;=TODAY()+Assumptions!$B$5),"Expiring soon",IF(AND(OR(J86="Submitted",J86="Reviewing"),K86&lt;&gt;"",K86&lt;TODAY()),"Past due",IF(I86="Needs follow-up","Verify","On track")))))))))</f>
        <v/>
      </c>
      <c r="P86" s="20" t="n"/>
    </row>
    <row r="87" ht="24" customHeight="1">
      <c r="A87" s="13" t="n"/>
      <c r="B87" s="14" t="n"/>
      <c r="C87" s="14" t="n"/>
      <c r="D87" s="14" t="n"/>
      <c r="E87" s="32" t="n"/>
      <c r="F87" s="32" t="n"/>
      <c r="G87" s="16" t="n"/>
      <c r="H87" s="14" t="n"/>
      <c r="I87" s="13" t="n"/>
      <c r="J87" s="13" t="n"/>
      <c r="K87" s="35">
        <f>IF(A87="","",IF(E87="","",E87+Assumptions!$B$3))</f>
        <v/>
      </c>
      <c r="L87" s="32" t="n"/>
      <c r="M87" s="35">
        <f>IF(A87="","",IF(OR(J87="Approved",J87="Expired"),IF(L87="","",L87+Assumptions!$B$4),""))</f>
        <v/>
      </c>
      <c r="N87" s="36">
        <f>IF(A87="","",IF(E87="","",IF(OR(J87="Approved",J87="Declined",J87="Withdrawn",J87="Expired"),IF(L87="","",MAX(0,L87-E87)),MAX(0,TODAY()-E87))))</f>
        <v/>
      </c>
      <c r="O87" s="6">
        <f>IF(A87="","",IF(OR(J87="",E87="",I87=""),"Missing input",IF(J87="Expired","Expired",IF(OR(J87="Declined",J87="Withdrawn"),"Closed",IF(AND(J87="Approved",L87=""),"Decision date needed",IF(AND(J87="Approved",M87&lt;&gt;"",M87&lt;TODAY()),"Expiration review",IF(AND(J87="Approved",M87&lt;&gt;"",M87&gt;=TODAY(),M87&lt;=TODAY()+Assumptions!$B$5),"Expiring soon",IF(AND(OR(J87="Submitted",J87="Reviewing"),K87&lt;&gt;"",K87&lt;TODAY()),"Past due",IF(I87="Needs follow-up","Verify","On track")))))))))</f>
        <v/>
      </c>
      <c r="P87" s="20" t="n"/>
    </row>
    <row r="88" ht="24" customHeight="1">
      <c r="A88" s="13" t="n"/>
      <c r="B88" s="14" t="n"/>
      <c r="C88" s="14" t="n"/>
      <c r="D88" s="14" t="n"/>
      <c r="E88" s="32" t="n"/>
      <c r="F88" s="32" t="n"/>
      <c r="G88" s="16" t="n"/>
      <c r="H88" s="14" t="n"/>
      <c r="I88" s="13" t="n"/>
      <c r="J88" s="13" t="n"/>
      <c r="K88" s="33">
        <f>IF(A88="","",IF(E88="","",E88+Assumptions!$B$3))</f>
        <v/>
      </c>
      <c r="L88" s="32" t="n"/>
      <c r="M88" s="33">
        <f>IF(A88="","",IF(OR(J88="Approved",J88="Expired"),IF(L88="","",L88+Assumptions!$B$4),""))</f>
        <v/>
      </c>
      <c r="N88" s="34">
        <f>IF(A88="","",IF(E88="","",IF(OR(J88="Approved",J88="Declined",J88="Withdrawn",J88="Expired"),IF(L88="","",MAX(0,L88-E88)),MAX(0,TODAY()-E88))))</f>
        <v/>
      </c>
      <c r="O88" s="19">
        <f>IF(A88="","",IF(OR(J88="",E88="",I88=""),"Missing input",IF(J88="Expired","Expired",IF(OR(J88="Declined",J88="Withdrawn"),"Closed",IF(AND(J88="Approved",L88=""),"Decision date needed",IF(AND(J88="Approved",M88&lt;&gt;"",M88&lt;TODAY()),"Expiration review",IF(AND(J88="Approved",M88&lt;&gt;"",M88&gt;=TODAY(),M88&lt;=TODAY()+Assumptions!$B$5),"Expiring soon",IF(AND(OR(J88="Submitted",J88="Reviewing"),K88&lt;&gt;"",K88&lt;TODAY()),"Past due",IF(I88="Needs follow-up","Verify","On track")))))))))</f>
        <v/>
      </c>
      <c r="P88" s="20" t="n"/>
    </row>
    <row r="89" ht="24" customHeight="1">
      <c r="A89" s="13" t="n"/>
      <c r="B89" s="14" t="n"/>
      <c r="C89" s="14" t="n"/>
      <c r="D89" s="14" t="n"/>
      <c r="E89" s="32" t="n"/>
      <c r="F89" s="32" t="n"/>
      <c r="G89" s="16" t="n"/>
      <c r="H89" s="14" t="n"/>
      <c r="I89" s="13" t="n"/>
      <c r="J89" s="13" t="n"/>
      <c r="K89" s="35">
        <f>IF(A89="","",IF(E89="","",E89+Assumptions!$B$3))</f>
        <v/>
      </c>
      <c r="L89" s="32" t="n"/>
      <c r="M89" s="35">
        <f>IF(A89="","",IF(OR(J89="Approved",J89="Expired"),IF(L89="","",L89+Assumptions!$B$4),""))</f>
        <v/>
      </c>
      <c r="N89" s="36">
        <f>IF(A89="","",IF(E89="","",IF(OR(J89="Approved",J89="Declined",J89="Withdrawn",J89="Expired"),IF(L89="","",MAX(0,L89-E89)),MAX(0,TODAY()-E89))))</f>
        <v/>
      </c>
      <c r="O89" s="6">
        <f>IF(A89="","",IF(OR(J89="",E89="",I89=""),"Missing input",IF(J89="Expired","Expired",IF(OR(J89="Declined",J89="Withdrawn"),"Closed",IF(AND(J89="Approved",L89=""),"Decision date needed",IF(AND(J89="Approved",M89&lt;&gt;"",M89&lt;TODAY()),"Expiration review",IF(AND(J89="Approved",M89&lt;&gt;"",M89&gt;=TODAY(),M89&lt;=TODAY()+Assumptions!$B$5),"Expiring soon",IF(AND(OR(J89="Submitted",J89="Reviewing"),K89&lt;&gt;"",K89&lt;TODAY()),"Past due",IF(I89="Needs follow-up","Verify","On track")))))))))</f>
        <v/>
      </c>
      <c r="P89" s="20" t="n"/>
    </row>
    <row r="90" ht="24" customHeight="1">
      <c r="A90" s="13" t="n"/>
      <c r="B90" s="14" t="n"/>
      <c r="C90" s="14" t="n"/>
      <c r="D90" s="14" t="n"/>
      <c r="E90" s="32" t="n"/>
      <c r="F90" s="32" t="n"/>
      <c r="G90" s="16" t="n"/>
      <c r="H90" s="14" t="n"/>
      <c r="I90" s="13" t="n"/>
      <c r="J90" s="13" t="n"/>
      <c r="K90" s="33">
        <f>IF(A90="","",IF(E90="","",E90+Assumptions!$B$3))</f>
        <v/>
      </c>
      <c r="L90" s="32" t="n"/>
      <c r="M90" s="33">
        <f>IF(A90="","",IF(OR(J90="Approved",J90="Expired"),IF(L90="","",L90+Assumptions!$B$4),""))</f>
        <v/>
      </c>
      <c r="N90" s="34">
        <f>IF(A90="","",IF(E90="","",IF(OR(J90="Approved",J90="Declined",J90="Withdrawn",J90="Expired"),IF(L90="","",MAX(0,L90-E90)),MAX(0,TODAY()-E90))))</f>
        <v/>
      </c>
      <c r="O90" s="19">
        <f>IF(A90="","",IF(OR(J90="",E90="",I90=""),"Missing input",IF(J90="Expired","Expired",IF(OR(J90="Declined",J90="Withdrawn"),"Closed",IF(AND(J90="Approved",L90=""),"Decision date needed",IF(AND(J90="Approved",M90&lt;&gt;"",M90&lt;TODAY()),"Expiration review",IF(AND(J90="Approved",M90&lt;&gt;"",M90&gt;=TODAY(),M90&lt;=TODAY()+Assumptions!$B$5),"Expiring soon",IF(AND(OR(J90="Submitted",J90="Reviewing"),K90&lt;&gt;"",K90&lt;TODAY()),"Past due",IF(I90="Needs follow-up","Verify","On track")))))))))</f>
        <v/>
      </c>
      <c r="P90" s="20" t="n"/>
    </row>
    <row r="91" ht="24" customHeight="1">
      <c r="A91" s="13" t="n"/>
      <c r="B91" s="14" t="n"/>
      <c r="C91" s="14" t="n"/>
      <c r="D91" s="14" t="n"/>
      <c r="E91" s="32" t="n"/>
      <c r="F91" s="32" t="n"/>
      <c r="G91" s="16" t="n"/>
      <c r="H91" s="14" t="n"/>
      <c r="I91" s="13" t="n"/>
      <c r="J91" s="13" t="n"/>
      <c r="K91" s="35">
        <f>IF(A91="","",IF(E91="","",E91+Assumptions!$B$3))</f>
        <v/>
      </c>
      <c r="L91" s="32" t="n"/>
      <c r="M91" s="35">
        <f>IF(A91="","",IF(OR(J91="Approved",J91="Expired"),IF(L91="","",L91+Assumptions!$B$4),""))</f>
        <v/>
      </c>
      <c r="N91" s="36">
        <f>IF(A91="","",IF(E91="","",IF(OR(J91="Approved",J91="Declined",J91="Withdrawn",J91="Expired"),IF(L91="","",MAX(0,L91-E91)),MAX(0,TODAY()-E91))))</f>
        <v/>
      </c>
      <c r="O91" s="6">
        <f>IF(A91="","",IF(OR(J91="",E91="",I91=""),"Missing input",IF(J91="Expired","Expired",IF(OR(J91="Declined",J91="Withdrawn"),"Closed",IF(AND(J91="Approved",L91=""),"Decision date needed",IF(AND(J91="Approved",M91&lt;&gt;"",M91&lt;TODAY()),"Expiration review",IF(AND(J91="Approved",M91&lt;&gt;"",M91&gt;=TODAY(),M91&lt;=TODAY()+Assumptions!$B$5),"Expiring soon",IF(AND(OR(J91="Submitted",J91="Reviewing"),K91&lt;&gt;"",K91&lt;TODAY()),"Past due",IF(I91="Needs follow-up","Verify","On track")))))))))</f>
        <v/>
      </c>
      <c r="P91" s="20" t="n"/>
    </row>
    <row r="92" ht="24" customHeight="1">
      <c r="A92" s="13" t="n"/>
      <c r="B92" s="14" t="n"/>
      <c r="C92" s="14" t="n"/>
      <c r="D92" s="14" t="n"/>
      <c r="E92" s="32" t="n"/>
      <c r="F92" s="32" t="n"/>
      <c r="G92" s="16" t="n"/>
      <c r="H92" s="14" t="n"/>
      <c r="I92" s="13" t="n"/>
      <c r="J92" s="13" t="n"/>
      <c r="K92" s="33">
        <f>IF(A92="","",IF(E92="","",E92+Assumptions!$B$3))</f>
        <v/>
      </c>
      <c r="L92" s="32" t="n"/>
      <c r="M92" s="33">
        <f>IF(A92="","",IF(OR(J92="Approved",J92="Expired"),IF(L92="","",L92+Assumptions!$B$4),""))</f>
        <v/>
      </c>
      <c r="N92" s="34">
        <f>IF(A92="","",IF(E92="","",IF(OR(J92="Approved",J92="Declined",J92="Withdrawn",J92="Expired"),IF(L92="","",MAX(0,L92-E92)),MAX(0,TODAY()-E92))))</f>
        <v/>
      </c>
      <c r="O92" s="19">
        <f>IF(A92="","",IF(OR(J92="",E92="",I92=""),"Missing input",IF(J92="Expired","Expired",IF(OR(J92="Declined",J92="Withdrawn"),"Closed",IF(AND(J92="Approved",L92=""),"Decision date needed",IF(AND(J92="Approved",M92&lt;&gt;"",M92&lt;TODAY()),"Expiration review",IF(AND(J92="Approved",M92&lt;&gt;"",M92&gt;=TODAY(),M92&lt;=TODAY()+Assumptions!$B$5),"Expiring soon",IF(AND(OR(J92="Submitted",J92="Reviewing"),K92&lt;&gt;"",K92&lt;TODAY()),"Past due",IF(I92="Needs follow-up","Verify","On track")))))))))</f>
        <v/>
      </c>
      <c r="P92" s="20" t="n"/>
    </row>
    <row r="93" ht="24" customHeight="1">
      <c r="A93" s="13" t="n"/>
      <c r="B93" s="14" t="n"/>
      <c r="C93" s="14" t="n"/>
      <c r="D93" s="14" t="n"/>
      <c r="E93" s="32" t="n"/>
      <c r="F93" s="32" t="n"/>
      <c r="G93" s="16" t="n"/>
      <c r="H93" s="14" t="n"/>
      <c r="I93" s="13" t="n"/>
      <c r="J93" s="13" t="n"/>
      <c r="K93" s="35">
        <f>IF(A93="","",IF(E93="","",E93+Assumptions!$B$3))</f>
        <v/>
      </c>
      <c r="L93" s="32" t="n"/>
      <c r="M93" s="35">
        <f>IF(A93="","",IF(OR(J93="Approved",J93="Expired"),IF(L93="","",L93+Assumptions!$B$4),""))</f>
        <v/>
      </c>
      <c r="N93" s="36">
        <f>IF(A93="","",IF(E93="","",IF(OR(J93="Approved",J93="Declined",J93="Withdrawn",J93="Expired"),IF(L93="","",MAX(0,L93-E93)),MAX(0,TODAY()-E93))))</f>
        <v/>
      </c>
      <c r="O93" s="6">
        <f>IF(A93="","",IF(OR(J93="",E93="",I93=""),"Missing input",IF(J93="Expired","Expired",IF(OR(J93="Declined",J93="Withdrawn"),"Closed",IF(AND(J93="Approved",L93=""),"Decision date needed",IF(AND(J93="Approved",M93&lt;&gt;"",M93&lt;TODAY()),"Expiration review",IF(AND(J93="Approved",M93&lt;&gt;"",M93&gt;=TODAY(),M93&lt;=TODAY()+Assumptions!$B$5),"Expiring soon",IF(AND(OR(J93="Submitted",J93="Reviewing"),K93&lt;&gt;"",K93&lt;TODAY()),"Past due",IF(I93="Needs follow-up","Verify","On track")))))))))</f>
        <v/>
      </c>
      <c r="P93" s="20" t="n"/>
    </row>
    <row r="94" ht="24" customHeight="1">
      <c r="A94" s="13" t="n"/>
      <c r="B94" s="14" t="n"/>
      <c r="C94" s="14" t="n"/>
      <c r="D94" s="14" t="n"/>
      <c r="E94" s="32" t="n"/>
      <c r="F94" s="32" t="n"/>
      <c r="G94" s="16" t="n"/>
      <c r="H94" s="14" t="n"/>
      <c r="I94" s="13" t="n"/>
      <c r="J94" s="13" t="n"/>
      <c r="K94" s="33">
        <f>IF(A94="","",IF(E94="","",E94+Assumptions!$B$3))</f>
        <v/>
      </c>
      <c r="L94" s="32" t="n"/>
      <c r="M94" s="33">
        <f>IF(A94="","",IF(OR(J94="Approved",J94="Expired"),IF(L94="","",L94+Assumptions!$B$4),""))</f>
        <v/>
      </c>
      <c r="N94" s="34">
        <f>IF(A94="","",IF(E94="","",IF(OR(J94="Approved",J94="Declined",J94="Withdrawn",J94="Expired"),IF(L94="","",MAX(0,L94-E94)),MAX(0,TODAY()-E94))))</f>
        <v/>
      </c>
      <c r="O94" s="19">
        <f>IF(A94="","",IF(OR(J94="",E94="",I94=""),"Missing input",IF(J94="Expired","Expired",IF(OR(J94="Declined",J94="Withdrawn"),"Closed",IF(AND(J94="Approved",L94=""),"Decision date needed",IF(AND(J94="Approved",M94&lt;&gt;"",M94&lt;TODAY()),"Expiration review",IF(AND(J94="Approved",M94&lt;&gt;"",M94&gt;=TODAY(),M94&lt;=TODAY()+Assumptions!$B$5),"Expiring soon",IF(AND(OR(J94="Submitted",J94="Reviewing"),K94&lt;&gt;"",K94&lt;TODAY()),"Past due",IF(I94="Needs follow-up","Verify","On track")))))))))</f>
        <v/>
      </c>
      <c r="P94" s="20" t="n"/>
    </row>
    <row r="95" ht="24" customHeight="1">
      <c r="A95" s="13" t="n"/>
      <c r="B95" s="14" t="n"/>
      <c r="C95" s="14" t="n"/>
      <c r="D95" s="14" t="n"/>
      <c r="E95" s="32" t="n"/>
      <c r="F95" s="32" t="n"/>
      <c r="G95" s="16" t="n"/>
      <c r="H95" s="14" t="n"/>
      <c r="I95" s="13" t="n"/>
      <c r="J95" s="13" t="n"/>
      <c r="K95" s="35">
        <f>IF(A95="","",IF(E95="","",E95+Assumptions!$B$3))</f>
        <v/>
      </c>
      <c r="L95" s="32" t="n"/>
      <c r="M95" s="35">
        <f>IF(A95="","",IF(OR(J95="Approved",J95="Expired"),IF(L95="","",L95+Assumptions!$B$4),""))</f>
        <v/>
      </c>
      <c r="N95" s="36">
        <f>IF(A95="","",IF(E95="","",IF(OR(J95="Approved",J95="Declined",J95="Withdrawn",J95="Expired"),IF(L95="","",MAX(0,L95-E95)),MAX(0,TODAY()-E95))))</f>
        <v/>
      </c>
      <c r="O95" s="6">
        <f>IF(A95="","",IF(OR(J95="",E95="",I95=""),"Missing input",IF(J95="Expired","Expired",IF(OR(J95="Declined",J95="Withdrawn"),"Closed",IF(AND(J95="Approved",L95=""),"Decision date needed",IF(AND(J95="Approved",M95&lt;&gt;"",M95&lt;TODAY()),"Expiration review",IF(AND(J95="Approved",M95&lt;&gt;"",M95&gt;=TODAY(),M95&lt;=TODAY()+Assumptions!$B$5),"Expiring soon",IF(AND(OR(J95="Submitted",J95="Reviewing"),K95&lt;&gt;"",K95&lt;TODAY()),"Past due",IF(I95="Needs follow-up","Verify","On track")))))))))</f>
        <v/>
      </c>
      <c r="P95" s="20" t="n"/>
    </row>
    <row r="96" ht="24" customHeight="1">
      <c r="A96" s="13" t="n"/>
      <c r="B96" s="14" t="n"/>
      <c r="C96" s="14" t="n"/>
      <c r="D96" s="14" t="n"/>
      <c r="E96" s="32" t="n"/>
      <c r="F96" s="32" t="n"/>
      <c r="G96" s="16" t="n"/>
      <c r="H96" s="14" t="n"/>
      <c r="I96" s="13" t="n"/>
      <c r="J96" s="13" t="n"/>
      <c r="K96" s="33">
        <f>IF(A96="","",IF(E96="","",E96+Assumptions!$B$3))</f>
        <v/>
      </c>
      <c r="L96" s="32" t="n"/>
      <c r="M96" s="33">
        <f>IF(A96="","",IF(OR(J96="Approved",J96="Expired"),IF(L96="","",L96+Assumptions!$B$4),""))</f>
        <v/>
      </c>
      <c r="N96" s="34">
        <f>IF(A96="","",IF(E96="","",IF(OR(J96="Approved",J96="Declined",J96="Withdrawn",J96="Expired"),IF(L96="","",MAX(0,L96-E96)),MAX(0,TODAY()-E96))))</f>
        <v/>
      </c>
      <c r="O96" s="19">
        <f>IF(A96="","",IF(OR(J96="",E96="",I96=""),"Missing input",IF(J96="Expired","Expired",IF(OR(J96="Declined",J96="Withdrawn"),"Closed",IF(AND(J96="Approved",L96=""),"Decision date needed",IF(AND(J96="Approved",M96&lt;&gt;"",M96&lt;TODAY()),"Expiration review",IF(AND(J96="Approved",M96&lt;&gt;"",M96&gt;=TODAY(),M96&lt;=TODAY()+Assumptions!$B$5),"Expiring soon",IF(AND(OR(J96="Submitted",J96="Reviewing"),K96&lt;&gt;"",K96&lt;TODAY()),"Past due",IF(I96="Needs follow-up","Verify","On track")))))))))</f>
        <v/>
      </c>
      <c r="P96" s="20" t="n"/>
    </row>
    <row r="97" ht="24" customHeight="1">
      <c r="A97" s="13" t="n"/>
      <c r="B97" s="14" t="n"/>
      <c r="C97" s="14" t="n"/>
      <c r="D97" s="14" t="n"/>
      <c r="E97" s="32" t="n"/>
      <c r="F97" s="32" t="n"/>
      <c r="G97" s="16" t="n"/>
      <c r="H97" s="14" t="n"/>
      <c r="I97" s="13" t="n"/>
      <c r="J97" s="13" t="n"/>
      <c r="K97" s="35">
        <f>IF(A97="","",IF(E97="","",E97+Assumptions!$B$3))</f>
        <v/>
      </c>
      <c r="L97" s="32" t="n"/>
      <c r="M97" s="35">
        <f>IF(A97="","",IF(OR(J97="Approved",J97="Expired"),IF(L97="","",L97+Assumptions!$B$4),""))</f>
        <v/>
      </c>
      <c r="N97" s="36">
        <f>IF(A97="","",IF(E97="","",IF(OR(J97="Approved",J97="Declined",J97="Withdrawn",J97="Expired"),IF(L97="","",MAX(0,L97-E97)),MAX(0,TODAY()-E97))))</f>
        <v/>
      </c>
      <c r="O97" s="6">
        <f>IF(A97="","",IF(OR(J97="",E97="",I97=""),"Missing input",IF(J97="Expired","Expired",IF(OR(J97="Declined",J97="Withdrawn"),"Closed",IF(AND(J97="Approved",L97=""),"Decision date needed",IF(AND(J97="Approved",M97&lt;&gt;"",M97&lt;TODAY()),"Expiration review",IF(AND(J97="Approved",M97&lt;&gt;"",M97&gt;=TODAY(),M97&lt;=TODAY()+Assumptions!$B$5),"Expiring soon",IF(AND(OR(J97="Submitted",J97="Reviewing"),K97&lt;&gt;"",K97&lt;TODAY()),"Past due",IF(I97="Needs follow-up","Verify","On track")))))))))</f>
        <v/>
      </c>
      <c r="P97" s="20" t="n"/>
    </row>
    <row r="98" ht="24" customHeight="1">
      <c r="A98" s="13" t="n"/>
      <c r="B98" s="14" t="n"/>
      <c r="C98" s="14" t="n"/>
      <c r="D98" s="14" t="n"/>
      <c r="E98" s="32" t="n"/>
      <c r="F98" s="32" t="n"/>
      <c r="G98" s="16" t="n"/>
      <c r="H98" s="14" t="n"/>
      <c r="I98" s="13" t="n"/>
      <c r="J98" s="13" t="n"/>
      <c r="K98" s="33">
        <f>IF(A98="","",IF(E98="","",E98+Assumptions!$B$3))</f>
        <v/>
      </c>
      <c r="L98" s="32" t="n"/>
      <c r="M98" s="33">
        <f>IF(A98="","",IF(OR(J98="Approved",J98="Expired"),IF(L98="","",L98+Assumptions!$B$4),""))</f>
        <v/>
      </c>
      <c r="N98" s="34">
        <f>IF(A98="","",IF(E98="","",IF(OR(J98="Approved",J98="Declined",J98="Withdrawn",J98="Expired"),IF(L98="","",MAX(0,L98-E98)),MAX(0,TODAY()-E98))))</f>
        <v/>
      </c>
      <c r="O98" s="19">
        <f>IF(A98="","",IF(OR(J98="",E98="",I98=""),"Missing input",IF(J98="Expired","Expired",IF(OR(J98="Declined",J98="Withdrawn"),"Closed",IF(AND(J98="Approved",L98=""),"Decision date needed",IF(AND(J98="Approved",M98&lt;&gt;"",M98&lt;TODAY()),"Expiration review",IF(AND(J98="Approved",M98&lt;&gt;"",M98&gt;=TODAY(),M98&lt;=TODAY()+Assumptions!$B$5),"Expiring soon",IF(AND(OR(J98="Submitted",J98="Reviewing"),K98&lt;&gt;"",K98&lt;TODAY()),"Past due",IF(I98="Needs follow-up","Verify","On track")))))))))</f>
        <v/>
      </c>
      <c r="P98" s="20" t="n"/>
    </row>
    <row r="99" ht="24" customHeight="1">
      <c r="A99" s="13" t="n"/>
      <c r="B99" s="14" t="n"/>
      <c r="C99" s="14" t="n"/>
      <c r="D99" s="14" t="n"/>
      <c r="E99" s="32" t="n"/>
      <c r="F99" s="32" t="n"/>
      <c r="G99" s="16" t="n"/>
      <c r="H99" s="14" t="n"/>
      <c r="I99" s="13" t="n"/>
      <c r="J99" s="13" t="n"/>
      <c r="K99" s="35">
        <f>IF(A99="","",IF(E99="","",E99+Assumptions!$B$3))</f>
        <v/>
      </c>
      <c r="L99" s="32" t="n"/>
      <c r="M99" s="35">
        <f>IF(A99="","",IF(OR(J99="Approved",J99="Expired"),IF(L99="","",L99+Assumptions!$B$4),""))</f>
        <v/>
      </c>
      <c r="N99" s="36">
        <f>IF(A99="","",IF(E99="","",IF(OR(J99="Approved",J99="Declined",J99="Withdrawn",J99="Expired"),IF(L99="","",MAX(0,L99-E99)),MAX(0,TODAY()-E99))))</f>
        <v/>
      </c>
      <c r="O99" s="6">
        <f>IF(A99="","",IF(OR(J99="",E99="",I99=""),"Missing input",IF(J99="Expired","Expired",IF(OR(J99="Declined",J99="Withdrawn"),"Closed",IF(AND(J99="Approved",L99=""),"Decision date needed",IF(AND(J99="Approved",M99&lt;&gt;"",M99&lt;TODAY()),"Expiration review",IF(AND(J99="Approved",M99&lt;&gt;"",M99&gt;=TODAY(),M99&lt;=TODAY()+Assumptions!$B$5),"Expiring soon",IF(AND(OR(J99="Submitted",J99="Reviewing"),K99&lt;&gt;"",K99&lt;TODAY()),"Past due",IF(I99="Needs follow-up","Verify","On track")))))))))</f>
        <v/>
      </c>
      <c r="P99" s="20" t="n"/>
    </row>
    <row r="100" ht="24" customHeight="1">
      <c r="A100" s="13" t="n"/>
      <c r="B100" s="14" t="n"/>
      <c r="C100" s="14" t="n"/>
      <c r="D100" s="14" t="n"/>
      <c r="E100" s="32" t="n"/>
      <c r="F100" s="32" t="n"/>
      <c r="G100" s="16" t="n"/>
      <c r="H100" s="14" t="n"/>
      <c r="I100" s="13" t="n"/>
      <c r="J100" s="13" t="n"/>
      <c r="K100" s="33">
        <f>IF(A100="","",IF(E100="","",E100+Assumptions!$B$3))</f>
        <v/>
      </c>
      <c r="L100" s="32" t="n"/>
      <c r="M100" s="33">
        <f>IF(A100="","",IF(OR(J100="Approved",J100="Expired"),IF(L100="","",L100+Assumptions!$B$4),""))</f>
        <v/>
      </c>
      <c r="N100" s="34">
        <f>IF(A100="","",IF(E100="","",IF(OR(J100="Approved",J100="Declined",J100="Withdrawn",J100="Expired"),IF(L100="","",MAX(0,L100-E100)),MAX(0,TODAY()-E100))))</f>
        <v/>
      </c>
      <c r="O100" s="19">
        <f>IF(A100="","",IF(OR(J100="",E100="",I100=""),"Missing input",IF(J100="Expired","Expired",IF(OR(J100="Declined",J100="Withdrawn"),"Closed",IF(AND(J100="Approved",L100=""),"Decision date needed",IF(AND(J100="Approved",M100&lt;&gt;"",M100&lt;TODAY()),"Expiration review",IF(AND(J100="Approved",M100&lt;&gt;"",M100&gt;=TODAY(),M100&lt;=TODAY()+Assumptions!$B$5),"Expiring soon",IF(AND(OR(J100="Submitted",J100="Reviewing"),K100&lt;&gt;"",K100&lt;TODAY()),"Past due",IF(I100="Needs follow-up","Verify","On track")))))))))</f>
        <v/>
      </c>
      <c r="P100" s="20" t="n"/>
    </row>
    <row r="101" ht="24" customHeight="1">
      <c r="A101" s="13" t="n"/>
      <c r="B101" s="14" t="n"/>
      <c r="C101" s="14" t="n"/>
      <c r="D101" s="14" t="n"/>
      <c r="E101" s="32" t="n"/>
      <c r="F101" s="32" t="n"/>
      <c r="G101" s="16" t="n"/>
      <c r="H101" s="14" t="n"/>
      <c r="I101" s="13" t="n"/>
      <c r="J101" s="13" t="n"/>
      <c r="K101" s="35">
        <f>IF(A101="","",IF(E101="","",E101+Assumptions!$B$3))</f>
        <v/>
      </c>
      <c r="L101" s="32" t="n"/>
      <c r="M101" s="35">
        <f>IF(A101="","",IF(OR(J101="Approved",J101="Expired"),IF(L101="","",L101+Assumptions!$B$4),""))</f>
        <v/>
      </c>
      <c r="N101" s="36">
        <f>IF(A101="","",IF(E101="","",IF(OR(J101="Approved",J101="Declined",J101="Withdrawn",J101="Expired"),IF(L101="","",MAX(0,L101-E101)),MAX(0,TODAY()-E101))))</f>
        <v/>
      </c>
      <c r="O101" s="6">
        <f>IF(A101="","",IF(OR(J101="",E101="",I101=""),"Missing input",IF(J101="Expired","Expired",IF(OR(J101="Declined",J101="Withdrawn"),"Closed",IF(AND(J101="Approved",L101=""),"Decision date needed",IF(AND(J101="Approved",M101&lt;&gt;"",M101&lt;TODAY()),"Expiration review",IF(AND(J101="Approved",M101&lt;&gt;"",M101&gt;=TODAY(),M101&lt;=TODAY()+Assumptions!$B$5),"Expiring soon",IF(AND(OR(J101="Submitted",J101="Reviewing"),K101&lt;&gt;"",K101&lt;TODAY()),"Past due",IF(I101="Needs follow-up","Verify","On track")))))))))</f>
        <v/>
      </c>
      <c r="P101" s="20" t="n"/>
    </row>
    <row r="102" ht="24" customHeight="1">
      <c r="A102" s="13" t="n"/>
      <c r="B102" s="14" t="n"/>
      <c r="C102" s="14" t="n"/>
      <c r="D102" s="14" t="n"/>
      <c r="E102" s="32" t="n"/>
      <c r="F102" s="32" t="n"/>
      <c r="G102" s="16" t="n"/>
      <c r="H102" s="14" t="n"/>
      <c r="I102" s="13" t="n"/>
      <c r="J102" s="13" t="n"/>
      <c r="K102" s="33">
        <f>IF(A102="","",IF(E102="","",E102+Assumptions!$B$3))</f>
        <v/>
      </c>
      <c r="L102" s="32" t="n"/>
      <c r="M102" s="33">
        <f>IF(A102="","",IF(OR(J102="Approved",J102="Expired"),IF(L102="","",L102+Assumptions!$B$4),""))</f>
        <v/>
      </c>
      <c r="N102" s="34">
        <f>IF(A102="","",IF(E102="","",IF(OR(J102="Approved",J102="Declined",J102="Withdrawn",J102="Expired"),IF(L102="","",MAX(0,L102-E102)),MAX(0,TODAY()-E102))))</f>
        <v/>
      </c>
      <c r="O102" s="19">
        <f>IF(A102="","",IF(OR(J102="",E102="",I102=""),"Missing input",IF(J102="Expired","Expired",IF(OR(J102="Declined",J102="Withdrawn"),"Closed",IF(AND(J102="Approved",L102=""),"Decision date needed",IF(AND(J102="Approved",M102&lt;&gt;"",M102&lt;TODAY()),"Expiration review",IF(AND(J102="Approved",M102&lt;&gt;"",M102&gt;=TODAY(),M102&lt;=TODAY()+Assumptions!$B$5),"Expiring soon",IF(AND(OR(J102="Submitted",J102="Reviewing"),K102&lt;&gt;"",K102&lt;TODAY()),"Past due",IF(I102="Needs follow-up","Verify","On track")))))))))</f>
        <v/>
      </c>
      <c r="P102" s="20" t="n"/>
    </row>
    <row r="103" ht="24" customHeight="1">
      <c r="A103" s="13" t="n"/>
      <c r="B103" s="14" t="n"/>
      <c r="C103" s="14" t="n"/>
      <c r="D103" s="14" t="n"/>
      <c r="E103" s="32" t="n"/>
      <c r="F103" s="32" t="n"/>
      <c r="G103" s="16" t="n"/>
      <c r="H103" s="14" t="n"/>
      <c r="I103" s="13" t="n"/>
      <c r="J103" s="13" t="n"/>
      <c r="K103" s="35">
        <f>IF(A103="","",IF(E103="","",E103+Assumptions!$B$3))</f>
        <v/>
      </c>
      <c r="L103" s="32" t="n"/>
      <c r="M103" s="35">
        <f>IF(A103="","",IF(OR(J103="Approved",J103="Expired"),IF(L103="","",L103+Assumptions!$B$4),""))</f>
        <v/>
      </c>
      <c r="N103" s="36">
        <f>IF(A103="","",IF(E103="","",IF(OR(J103="Approved",J103="Declined",J103="Withdrawn",J103="Expired"),IF(L103="","",MAX(0,L103-E103)),MAX(0,TODAY()-E103))))</f>
        <v/>
      </c>
      <c r="O103" s="6">
        <f>IF(A103="","",IF(OR(J103="",E103="",I103=""),"Missing input",IF(J103="Expired","Expired",IF(OR(J103="Declined",J103="Withdrawn"),"Closed",IF(AND(J103="Approved",L103=""),"Decision date needed",IF(AND(J103="Approved",M103&lt;&gt;"",M103&lt;TODAY()),"Expiration review",IF(AND(J103="Approved",M103&lt;&gt;"",M103&gt;=TODAY(),M103&lt;=TODAY()+Assumptions!$B$5),"Expiring soon",IF(AND(OR(J103="Submitted",J103="Reviewing"),K103&lt;&gt;"",K103&lt;TODAY()),"Past due",IF(I103="Needs follow-up","Verify","On track")))))))))</f>
        <v/>
      </c>
      <c r="P103" s="20" t="n"/>
    </row>
    <row r="104" ht="24" customHeight="1">
      <c r="A104" s="13" t="n"/>
      <c r="B104" s="14" t="n"/>
      <c r="C104" s="14" t="n"/>
      <c r="D104" s="14" t="n"/>
      <c r="E104" s="32" t="n"/>
      <c r="F104" s="32" t="n"/>
      <c r="G104" s="16" t="n"/>
      <c r="H104" s="14" t="n"/>
      <c r="I104" s="13" t="n"/>
      <c r="J104" s="13" t="n"/>
      <c r="K104" s="33">
        <f>IF(A104="","",IF(E104="","",E104+Assumptions!$B$3))</f>
        <v/>
      </c>
      <c r="L104" s="32" t="n"/>
      <c r="M104" s="33">
        <f>IF(A104="","",IF(OR(J104="Approved",J104="Expired"),IF(L104="","",L104+Assumptions!$B$4),""))</f>
        <v/>
      </c>
      <c r="N104" s="34">
        <f>IF(A104="","",IF(E104="","",IF(OR(J104="Approved",J104="Declined",J104="Withdrawn",J104="Expired"),IF(L104="","",MAX(0,L104-E104)),MAX(0,TODAY()-E104))))</f>
        <v/>
      </c>
      <c r="O104" s="19">
        <f>IF(A104="","",IF(OR(J104="",E104="",I104=""),"Missing input",IF(J104="Expired","Expired",IF(OR(J104="Declined",J104="Withdrawn"),"Closed",IF(AND(J104="Approved",L104=""),"Decision date needed",IF(AND(J104="Approved",M104&lt;&gt;"",M104&lt;TODAY()),"Expiration review",IF(AND(J104="Approved",M104&lt;&gt;"",M104&gt;=TODAY(),M104&lt;=TODAY()+Assumptions!$B$5),"Expiring soon",IF(AND(OR(J104="Submitted",J104="Reviewing"),K104&lt;&gt;"",K104&lt;TODAY()),"Past due",IF(I104="Needs follow-up","Verify","On track")))))))))</f>
        <v/>
      </c>
      <c r="P104" s="20" t="n"/>
    </row>
    <row r="105" ht="24" customHeight="1">
      <c r="A105" s="13" t="n"/>
      <c r="B105" s="14" t="n"/>
      <c r="C105" s="14" t="n"/>
      <c r="D105" s="14" t="n"/>
      <c r="E105" s="32" t="n"/>
      <c r="F105" s="32" t="n"/>
      <c r="G105" s="16" t="n"/>
      <c r="H105" s="14" t="n"/>
      <c r="I105" s="13" t="n"/>
      <c r="J105" s="13" t="n"/>
      <c r="K105" s="35">
        <f>IF(A105="","",IF(E105="","",E105+Assumptions!$B$3))</f>
        <v/>
      </c>
      <c r="L105" s="32" t="n"/>
      <c r="M105" s="35">
        <f>IF(A105="","",IF(OR(J105="Approved",J105="Expired"),IF(L105="","",L105+Assumptions!$B$4),""))</f>
        <v/>
      </c>
      <c r="N105" s="36">
        <f>IF(A105="","",IF(E105="","",IF(OR(J105="Approved",J105="Declined",J105="Withdrawn",J105="Expired"),IF(L105="","",MAX(0,L105-E105)),MAX(0,TODAY()-E105))))</f>
        <v/>
      </c>
      <c r="O105" s="6">
        <f>IF(A105="","",IF(OR(J105="",E105="",I105=""),"Missing input",IF(J105="Expired","Expired",IF(OR(J105="Declined",J105="Withdrawn"),"Closed",IF(AND(J105="Approved",L105=""),"Decision date needed",IF(AND(J105="Approved",M105&lt;&gt;"",M105&lt;TODAY()),"Expiration review",IF(AND(J105="Approved",M105&lt;&gt;"",M105&gt;=TODAY(),M105&lt;=TODAY()+Assumptions!$B$5),"Expiring soon",IF(AND(OR(J105="Submitted",J105="Reviewing"),K105&lt;&gt;"",K105&lt;TODAY()),"Past due",IF(I105="Needs follow-up","Verify","On track")))))))))</f>
        <v/>
      </c>
      <c r="P105" s="20" t="n"/>
    </row>
    <row r="106" ht="24" customHeight="1">
      <c r="A106" s="13" t="n"/>
      <c r="B106" s="14" t="n"/>
      <c r="C106" s="14" t="n"/>
      <c r="D106" s="14" t="n"/>
      <c r="E106" s="32" t="n"/>
      <c r="F106" s="32" t="n"/>
      <c r="G106" s="16" t="n"/>
      <c r="H106" s="14" t="n"/>
      <c r="I106" s="13" t="n"/>
      <c r="J106" s="13" t="n"/>
      <c r="K106" s="33">
        <f>IF(A106="","",IF(E106="","",E106+Assumptions!$B$3))</f>
        <v/>
      </c>
      <c r="L106" s="32" t="n"/>
      <c r="M106" s="33">
        <f>IF(A106="","",IF(OR(J106="Approved",J106="Expired"),IF(L106="","",L106+Assumptions!$B$4),""))</f>
        <v/>
      </c>
      <c r="N106" s="34">
        <f>IF(A106="","",IF(E106="","",IF(OR(J106="Approved",J106="Declined",J106="Withdrawn",J106="Expired"),IF(L106="","",MAX(0,L106-E106)),MAX(0,TODAY()-E106))))</f>
        <v/>
      </c>
      <c r="O106" s="19">
        <f>IF(A106="","",IF(OR(J106="",E106="",I106=""),"Missing input",IF(J106="Expired","Expired",IF(OR(J106="Declined",J106="Withdrawn"),"Closed",IF(AND(J106="Approved",L106=""),"Decision date needed",IF(AND(J106="Approved",M106&lt;&gt;"",M106&lt;TODAY()),"Expiration review",IF(AND(J106="Approved",M106&lt;&gt;"",M106&gt;=TODAY(),M106&lt;=TODAY()+Assumptions!$B$5),"Expiring soon",IF(AND(OR(J106="Submitted",J106="Reviewing"),K106&lt;&gt;"",K106&lt;TODAY()),"Past due",IF(I106="Needs follow-up","Verify","On track")))))))))</f>
        <v/>
      </c>
      <c r="P106" s="20" t="n"/>
    </row>
    <row r="107" ht="24" customHeight="1">
      <c r="A107" s="13" t="n"/>
      <c r="B107" s="14" t="n"/>
      <c r="C107" s="14" t="n"/>
      <c r="D107" s="14" t="n"/>
      <c r="E107" s="32" t="n"/>
      <c r="F107" s="32" t="n"/>
      <c r="G107" s="16" t="n"/>
      <c r="H107" s="14" t="n"/>
      <c r="I107" s="13" t="n"/>
      <c r="J107" s="13" t="n"/>
      <c r="K107" s="35">
        <f>IF(A107="","",IF(E107="","",E107+Assumptions!$B$3))</f>
        <v/>
      </c>
      <c r="L107" s="32" t="n"/>
      <c r="M107" s="35">
        <f>IF(A107="","",IF(OR(J107="Approved",J107="Expired"),IF(L107="","",L107+Assumptions!$B$4),""))</f>
        <v/>
      </c>
      <c r="N107" s="36">
        <f>IF(A107="","",IF(E107="","",IF(OR(J107="Approved",J107="Declined",J107="Withdrawn",J107="Expired"),IF(L107="","",MAX(0,L107-E107)),MAX(0,TODAY()-E107))))</f>
        <v/>
      </c>
      <c r="O107" s="6">
        <f>IF(A107="","",IF(OR(J107="",E107="",I107=""),"Missing input",IF(J107="Expired","Expired",IF(OR(J107="Declined",J107="Withdrawn"),"Closed",IF(AND(J107="Approved",L107=""),"Decision date needed",IF(AND(J107="Approved",M107&lt;&gt;"",M107&lt;TODAY()),"Expiration review",IF(AND(J107="Approved",M107&lt;&gt;"",M107&gt;=TODAY(),M107&lt;=TODAY()+Assumptions!$B$5),"Expiring soon",IF(AND(OR(J107="Submitted",J107="Reviewing"),K107&lt;&gt;"",K107&lt;TODAY()),"Past due",IF(I107="Needs follow-up","Verify","On track")))))))))</f>
        <v/>
      </c>
      <c r="P107" s="20" t="n"/>
    </row>
    <row r="108" ht="24" customHeight="1">
      <c r="A108" s="13" t="n"/>
      <c r="B108" s="14" t="n"/>
      <c r="C108" s="14" t="n"/>
      <c r="D108" s="14" t="n"/>
      <c r="E108" s="32" t="n"/>
      <c r="F108" s="32" t="n"/>
      <c r="G108" s="16" t="n"/>
      <c r="H108" s="14" t="n"/>
      <c r="I108" s="13" t="n"/>
      <c r="J108" s="13" t="n"/>
      <c r="K108" s="33">
        <f>IF(A108="","",IF(E108="","",E108+Assumptions!$B$3))</f>
        <v/>
      </c>
      <c r="L108" s="32" t="n"/>
      <c r="M108" s="33">
        <f>IF(A108="","",IF(OR(J108="Approved",J108="Expired"),IF(L108="","",L108+Assumptions!$B$4),""))</f>
        <v/>
      </c>
      <c r="N108" s="34">
        <f>IF(A108="","",IF(E108="","",IF(OR(J108="Approved",J108="Declined",J108="Withdrawn",J108="Expired"),IF(L108="","",MAX(0,L108-E108)),MAX(0,TODAY()-E108))))</f>
        <v/>
      </c>
      <c r="O108" s="19">
        <f>IF(A108="","",IF(OR(J108="",E108="",I108=""),"Missing input",IF(J108="Expired","Expired",IF(OR(J108="Declined",J108="Withdrawn"),"Closed",IF(AND(J108="Approved",L108=""),"Decision date needed",IF(AND(J108="Approved",M108&lt;&gt;"",M108&lt;TODAY()),"Expiration review",IF(AND(J108="Approved",M108&lt;&gt;"",M108&gt;=TODAY(),M108&lt;=TODAY()+Assumptions!$B$5),"Expiring soon",IF(AND(OR(J108="Submitted",J108="Reviewing"),K108&lt;&gt;"",K108&lt;TODAY()),"Past due",IF(I108="Needs follow-up","Verify","On track")))))))))</f>
        <v/>
      </c>
      <c r="P108" s="20" t="n"/>
    </row>
    <row r="109" ht="24" customHeight="1">
      <c r="A109" s="13" t="n"/>
      <c r="B109" s="14" t="n"/>
      <c r="C109" s="14" t="n"/>
      <c r="D109" s="14" t="n"/>
      <c r="E109" s="32" t="n"/>
      <c r="F109" s="32" t="n"/>
      <c r="G109" s="16" t="n"/>
      <c r="H109" s="14" t="n"/>
      <c r="I109" s="13" t="n"/>
      <c r="J109" s="13" t="n"/>
      <c r="K109" s="35">
        <f>IF(A109="","",IF(E109="","",E109+Assumptions!$B$3))</f>
        <v/>
      </c>
      <c r="L109" s="32" t="n"/>
      <c r="M109" s="35">
        <f>IF(A109="","",IF(OR(J109="Approved",J109="Expired"),IF(L109="","",L109+Assumptions!$B$4),""))</f>
        <v/>
      </c>
      <c r="N109" s="36">
        <f>IF(A109="","",IF(E109="","",IF(OR(J109="Approved",J109="Declined",J109="Withdrawn",J109="Expired"),IF(L109="","",MAX(0,L109-E109)),MAX(0,TODAY()-E109))))</f>
        <v/>
      </c>
      <c r="O109" s="6">
        <f>IF(A109="","",IF(OR(J109="",E109="",I109=""),"Missing input",IF(J109="Expired","Expired",IF(OR(J109="Declined",J109="Withdrawn"),"Closed",IF(AND(J109="Approved",L109=""),"Decision date needed",IF(AND(J109="Approved",M109&lt;&gt;"",M109&lt;TODAY()),"Expiration review",IF(AND(J109="Approved",M109&lt;&gt;"",M109&gt;=TODAY(),M109&lt;=TODAY()+Assumptions!$B$5),"Expiring soon",IF(AND(OR(J109="Submitted",J109="Reviewing"),K109&lt;&gt;"",K109&lt;TODAY()),"Past due",IF(I109="Needs follow-up","Verify","On track")))))))))</f>
        <v/>
      </c>
      <c r="P109" s="20" t="n"/>
    </row>
    <row r="110" ht="24" customHeight="1">
      <c r="A110" s="13" t="n"/>
      <c r="B110" s="14" t="n"/>
      <c r="C110" s="14" t="n"/>
      <c r="D110" s="14" t="n"/>
      <c r="E110" s="32" t="n"/>
      <c r="F110" s="32" t="n"/>
      <c r="G110" s="16" t="n"/>
      <c r="H110" s="14" t="n"/>
      <c r="I110" s="13" t="n"/>
      <c r="J110" s="13" t="n"/>
      <c r="K110" s="33">
        <f>IF(A110="","",IF(E110="","",E110+Assumptions!$B$3))</f>
        <v/>
      </c>
      <c r="L110" s="32" t="n"/>
      <c r="M110" s="33">
        <f>IF(A110="","",IF(OR(J110="Approved",J110="Expired"),IF(L110="","",L110+Assumptions!$B$4),""))</f>
        <v/>
      </c>
      <c r="N110" s="34">
        <f>IF(A110="","",IF(E110="","",IF(OR(J110="Approved",J110="Declined",J110="Withdrawn",J110="Expired"),IF(L110="","",MAX(0,L110-E110)),MAX(0,TODAY()-E110))))</f>
        <v/>
      </c>
      <c r="O110" s="19">
        <f>IF(A110="","",IF(OR(J110="",E110="",I110=""),"Missing input",IF(J110="Expired","Expired",IF(OR(J110="Declined",J110="Withdrawn"),"Closed",IF(AND(J110="Approved",L110=""),"Decision date needed",IF(AND(J110="Approved",M110&lt;&gt;"",M110&lt;TODAY()),"Expiration review",IF(AND(J110="Approved",M110&lt;&gt;"",M110&gt;=TODAY(),M110&lt;=TODAY()+Assumptions!$B$5),"Expiring soon",IF(AND(OR(J110="Submitted",J110="Reviewing"),K110&lt;&gt;"",K110&lt;TODAY()),"Past due",IF(I110="Needs follow-up","Verify","On track")))))))))</f>
        <v/>
      </c>
      <c r="P110" s="20" t="n"/>
    </row>
    <row r="111" ht="24" customHeight="1">
      <c r="A111" s="13" t="n"/>
      <c r="B111" s="14" t="n"/>
      <c r="C111" s="14" t="n"/>
      <c r="D111" s="14" t="n"/>
      <c r="E111" s="32" t="n"/>
      <c r="F111" s="32" t="n"/>
      <c r="G111" s="16" t="n"/>
      <c r="H111" s="14" t="n"/>
      <c r="I111" s="13" t="n"/>
      <c r="J111" s="13" t="n"/>
      <c r="K111" s="35">
        <f>IF(A111="","",IF(E111="","",E111+Assumptions!$B$3))</f>
        <v/>
      </c>
      <c r="L111" s="32" t="n"/>
      <c r="M111" s="35">
        <f>IF(A111="","",IF(OR(J111="Approved",J111="Expired"),IF(L111="","",L111+Assumptions!$B$4),""))</f>
        <v/>
      </c>
      <c r="N111" s="36">
        <f>IF(A111="","",IF(E111="","",IF(OR(J111="Approved",J111="Declined",J111="Withdrawn",J111="Expired"),IF(L111="","",MAX(0,L111-E111)),MAX(0,TODAY()-E111))))</f>
        <v/>
      </c>
      <c r="O111" s="6">
        <f>IF(A111="","",IF(OR(J111="",E111="",I111=""),"Missing input",IF(J111="Expired","Expired",IF(OR(J111="Declined",J111="Withdrawn"),"Closed",IF(AND(J111="Approved",L111=""),"Decision date needed",IF(AND(J111="Approved",M111&lt;&gt;"",M111&lt;TODAY()),"Expiration review",IF(AND(J111="Approved",M111&lt;&gt;"",M111&gt;=TODAY(),M111&lt;=TODAY()+Assumptions!$B$5),"Expiring soon",IF(AND(OR(J111="Submitted",J111="Reviewing"),K111&lt;&gt;"",K111&lt;TODAY()),"Past due",IF(I111="Needs follow-up","Verify","On track")))))))))</f>
        <v/>
      </c>
      <c r="P111" s="20" t="n"/>
    </row>
    <row r="112" ht="24" customHeight="1">
      <c r="A112" s="13" t="n"/>
      <c r="B112" s="14" t="n"/>
      <c r="C112" s="14" t="n"/>
      <c r="D112" s="14" t="n"/>
      <c r="E112" s="32" t="n"/>
      <c r="F112" s="32" t="n"/>
      <c r="G112" s="16" t="n"/>
      <c r="H112" s="14" t="n"/>
      <c r="I112" s="13" t="n"/>
      <c r="J112" s="13" t="n"/>
      <c r="K112" s="33">
        <f>IF(A112="","",IF(E112="","",E112+Assumptions!$B$3))</f>
        <v/>
      </c>
      <c r="L112" s="32" t="n"/>
      <c r="M112" s="33">
        <f>IF(A112="","",IF(OR(J112="Approved",J112="Expired"),IF(L112="","",L112+Assumptions!$B$4),""))</f>
        <v/>
      </c>
      <c r="N112" s="34">
        <f>IF(A112="","",IF(E112="","",IF(OR(J112="Approved",J112="Declined",J112="Withdrawn",J112="Expired"),IF(L112="","",MAX(0,L112-E112)),MAX(0,TODAY()-E112))))</f>
        <v/>
      </c>
      <c r="O112" s="19">
        <f>IF(A112="","",IF(OR(J112="",E112="",I112=""),"Missing input",IF(J112="Expired","Expired",IF(OR(J112="Declined",J112="Withdrawn"),"Closed",IF(AND(J112="Approved",L112=""),"Decision date needed",IF(AND(J112="Approved",M112&lt;&gt;"",M112&lt;TODAY()),"Expiration review",IF(AND(J112="Approved",M112&lt;&gt;"",M112&gt;=TODAY(),M112&lt;=TODAY()+Assumptions!$B$5),"Expiring soon",IF(AND(OR(J112="Submitted",J112="Reviewing"),K112&lt;&gt;"",K112&lt;TODAY()),"Past due",IF(I112="Needs follow-up","Verify","On track")))))))))</f>
        <v/>
      </c>
      <c r="P112" s="20" t="n"/>
    </row>
    <row r="113" ht="24" customHeight="1">
      <c r="A113" s="13" t="n"/>
      <c r="B113" s="14" t="n"/>
      <c r="C113" s="14" t="n"/>
      <c r="D113" s="14" t="n"/>
      <c r="E113" s="32" t="n"/>
      <c r="F113" s="32" t="n"/>
      <c r="G113" s="16" t="n"/>
      <c r="H113" s="14" t="n"/>
      <c r="I113" s="13" t="n"/>
      <c r="J113" s="13" t="n"/>
      <c r="K113" s="35">
        <f>IF(A113="","",IF(E113="","",E113+Assumptions!$B$3))</f>
        <v/>
      </c>
      <c r="L113" s="32" t="n"/>
      <c r="M113" s="35">
        <f>IF(A113="","",IF(OR(J113="Approved",J113="Expired"),IF(L113="","",L113+Assumptions!$B$4),""))</f>
        <v/>
      </c>
      <c r="N113" s="36">
        <f>IF(A113="","",IF(E113="","",IF(OR(J113="Approved",J113="Declined",J113="Withdrawn",J113="Expired"),IF(L113="","",MAX(0,L113-E113)),MAX(0,TODAY()-E113))))</f>
        <v/>
      </c>
      <c r="O113" s="6">
        <f>IF(A113="","",IF(OR(J113="",E113="",I113=""),"Missing input",IF(J113="Expired","Expired",IF(OR(J113="Declined",J113="Withdrawn"),"Closed",IF(AND(J113="Approved",L113=""),"Decision date needed",IF(AND(J113="Approved",M113&lt;&gt;"",M113&lt;TODAY()),"Expiration review",IF(AND(J113="Approved",M113&lt;&gt;"",M113&gt;=TODAY(),M113&lt;=TODAY()+Assumptions!$B$5),"Expiring soon",IF(AND(OR(J113="Submitted",J113="Reviewing"),K113&lt;&gt;"",K113&lt;TODAY()),"Past due",IF(I113="Needs follow-up","Verify","On track")))))))))</f>
        <v/>
      </c>
      <c r="P113" s="20" t="n"/>
    </row>
    <row r="114" ht="24" customHeight="1">
      <c r="A114" s="13" t="n"/>
      <c r="B114" s="14" t="n"/>
      <c r="C114" s="14" t="n"/>
      <c r="D114" s="14" t="n"/>
      <c r="E114" s="32" t="n"/>
      <c r="F114" s="32" t="n"/>
      <c r="G114" s="16" t="n"/>
      <c r="H114" s="14" t="n"/>
      <c r="I114" s="13" t="n"/>
      <c r="J114" s="13" t="n"/>
      <c r="K114" s="33">
        <f>IF(A114="","",IF(E114="","",E114+Assumptions!$B$3))</f>
        <v/>
      </c>
      <c r="L114" s="32" t="n"/>
      <c r="M114" s="33">
        <f>IF(A114="","",IF(OR(J114="Approved",J114="Expired"),IF(L114="","",L114+Assumptions!$B$4),""))</f>
        <v/>
      </c>
      <c r="N114" s="34">
        <f>IF(A114="","",IF(E114="","",IF(OR(J114="Approved",J114="Declined",J114="Withdrawn",J114="Expired"),IF(L114="","",MAX(0,L114-E114)),MAX(0,TODAY()-E114))))</f>
        <v/>
      </c>
      <c r="O114" s="19">
        <f>IF(A114="","",IF(OR(J114="",E114="",I114=""),"Missing input",IF(J114="Expired","Expired",IF(OR(J114="Declined",J114="Withdrawn"),"Closed",IF(AND(J114="Approved",L114=""),"Decision date needed",IF(AND(J114="Approved",M114&lt;&gt;"",M114&lt;TODAY()),"Expiration review",IF(AND(J114="Approved",M114&lt;&gt;"",M114&gt;=TODAY(),M114&lt;=TODAY()+Assumptions!$B$5),"Expiring soon",IF(AND(OR(J114="Submitted",J114="Reviewing"),K114&lt;&gt;"",K114&lt;TODAY()),"Past due",IF(I114="Needs follow-up","Verify","On track")))))))))</f>
        <v/>
      </c>
      <c r="P114" s="20" t="n"/>
    </row>
    <row r="115" ht="24" customHeight="1">
      <c r="A115" s="13" t="n"/>
      <c r="B115" s="14" t="n"/>
      <c r="C115" s="14" t="n"/>
      <c r="D115" s="14" t="n"/>
      <c r="E115" s="32" t="n"/>
      <c r="F115" s="32" t="n"/>
      <c r="G115" s="16" t="n"/>
      <c r="H115" s="14" t="n"/>
      <c r="I115" s="13" t="n"/>
      <c r="J115" s="13" t="n"/>
      <c r="K115" s="35">
        <f>IF(A115="","",IF(E115="","",E115+Assumptions!$B$3))</f>
        <v/>
      </c>
      <c r="L115" s="32" t="n"/>
      <c r="M115" s="35">
        <f>IF(A115="","",IF(OR(J115="Approved",J115="Expired"),IF(L115="","",L115+Assumptions!$B$4),""))</f>
        <v/>
      </c>
      <c r="N115" s="36">
        <f>IF(A115="","",IF(E115="","",IF(OR(J115="Approved",J115="Declined",J115="Withdrawn",J115="Expired"),IF(L115="","",MAX(0,L115-E115)),MAX(0,TODAY()-E115))))</f>
        <v/>
      </c>
      <c r="O115" s="6">
        <f>IF(A115="","",IF(OR(J115="",E115="",I115=""),"Missing input",IF(J115="Expired","Expired",IF(OR(J115="Declined",J115="Withdrawn"),"Closed",IF(AND(J115="Approved",L115=""),"Decision date needed",IF(AND(J115="Approved",M115&lt;&gt;"",M115&lt;TODAY()),"Expiration review",IF(AND(J115="Approved",M115&lt;&gt;"",M115&gt;=TODAY(),M115&lt;=TODAY()+Assumptions!$B$5),"Expiring soon",IF(AND(OR(J115="Submitted",J115="Reviewing"),K115&lt;&gt;"",K115&lt;TODAY()),"Past due",IF(I115="Needs follow-up","Verify","On track")))))))))</f>
        <v/>
      </c>
      <c r="P115" s="20" t="n"/>
    </row>
    <row r="116" ht="24" customHeight="1">
      <c r="A116" s="13" t="n"/>
      <c r="B116" s="14" t="n"/>
      <c r="C116" s="14" t="n"/>
      <c r="D116" s="14" t="n"/>
      <c r="E116" s="32" t="n"/>
      <c r="F116" s="32" t="n"/>
      <c r="G116" s="16" t="n"/>
      <c r="H116" s="14" t="n"/>
      <c r="I116" s="13" t="n"/>
      <c r="J116" s="13" t="n"/>
      <c r="K116" s="33">
        <f>IF(A116="","",IF(E116="","",E116+Assumptions!$B$3))</f>
        <v/>
      </c>
      <c r="L116" s="32" t="n"/>
      <c r="M116" s="33">
        <f>IF(A116="","",IF(OR(J116="Approved",J116="Expired"),IF(L116="","",L116+Assumptions!$B$4),""))</f>
        <v/>
      </c>
      <c r="N116" s="34">
        <f>IF(A116="","",IF(E116="","",IF(OR(J116="Approved",J116="Declined",J116="Withdrawn",J116="Expired"),IF(L116="","",MAX(0,L116-E116)),MAX(0,TODAY()-E116))))</f>
        <v/>
      </c>
      <c r="O116" s="19">
        <f>IF(A116="","",IF(OR(J116="",E116="",I116=""),"Missing input",IF(J116="Expired","Expired",IF(OR(J116="Declined",J116="Withdrawn"),"Closed",IF(AND(J116="Approved",L116=""),"Decision date needed",IF(AND(J116="Approved",M116&lt;&gt;"",M116&lt;TODAY()),"Expiration review",IF(AND(J116="Approved",M116&lt;&gt;"",M116&gt;=TODAY(),M116&lt;=TODAY()+Assumptions!$B$5),"Expiring soon",IF(AND(OR(J116="Submitted",J116="Reviewing"),K116&lt;&gt;"",K116&lt;TODAY()),"Past due",IF(I116="Needs follow-up","Verify","On track")))))))))</f>
        <v/>
      </c>
      <c r="P116" s="20" t="n"/>
    </row>
    <row r="117" ht="24" customHeight="1">
      <c r="A117" s="13" t="n"/>
      <c r="B117" s="14" t="n"/>
      <c r="C117" s="14" t="n"/>
      <c r="D117" s="14" t="n"/>
      <c r="E117" s="32" t="n"/>
      <c r="F117" s="32" t="n"/>
      <c r="G117" s="16" t="n"/>
      <c r="H117" s="14" t="n"/>
      <c r="I117" s="13" t="n"/>
      <c r="J117" s="13" t="n"/>
      <c r="K117" s="35">
        <f>IF(A117="","",IF(E117="","",E117+Assumptions!$B$3))</f>
        <v/>
      </c>
      <c r="L117" s="32" t="n"/>
      <c r="M117" s="35">
        <f>IF(A117="","",IF(OR(J117="Approved",J117="Expired"),IF(L117="","",L117+Assumptions!$B$4),""))</f>
        <v/>
      </c>
      <c r="N117" s="36">
        <f>IF(A117="","",IF(E117="","",IF(OR(J117="Approved",J117="Declined",J117="Withdrawn",J117="Expired"),IF(L117="","",MAX(0,L117-E117)),MAX(0,TODAY()-E117))))</f>
        <v/>
      </c>
      <c r="O117" s="6">
        <f>IF(A117="","",IF(OR(J117="",E117="",I117=""),"Missing input",IF(J117="Expired","Expired",IF(OR(J117="Declined",J117="Withdrawn"),"Closed",IF(AND(J117="Approved",L117=""),"Decision date needed",IF(AND(J117="Approved",M117&lt;&gt;"",M117&lt;TODAY()),"Expiration review",IF(AND(J117="Approved",M117&lt;&gt;"",M117&gt;=TODAY(),M117&lt;=TODAY()+Assumptions!$B$5),"Expiring soon",IF(AND(OR(J117="Submitted",J117="Reviewing"),K117&lt;&gt;"",K117&lt;TODAY()),"Past due",IF(I117="Needs follow-up","Verify","On track")))))))))</f>
        <v/>
      </c>
      <c r="P117" s="20" t="n"/>
    </row>
    <row r="118" ht="24" customHeight="1">
      <c r="A118" s="13" t="n"/>
      <c r="B118" s="14" t="n"/>
      <c r="C118" s="14" t="n"/>
      <c r="D118" s="14" t="n"/>
      <c r="E118" s="32" t="n"/>
      <c r="F118" s="32" t="n"/>
      <c r="G118" s="16" t="n"/>
      <c r="H118" s="14" t="n"/>
      <c r="I118" s="13" t="n"/>
      <c r="J118" s="13" t="n"/>
      <c r="K118" s="33">
        <f>IF(A118="","",IF(E118="","",E118+Assumptions!$B$3))</f>
        <v/>
      </c>
      <c r="L118" s="32" t="n"/>
      <c r="M118" s="33">
        <f>IF(A118="","",IF(OR(J118="Approved",J118="Expired"),IF(L118="","",L118+Assumptions!$B$4),""))</f>
        <v/>
      </c>
      <c r="N118" s="34">
        <f>IF(A118="","",IF(E118="","",IF(OR(J118="Approved",J118="Declined",J118="Withdrawn",J118="Expired"),IF(L118="","",MAX(0,L118-E118)),MAX(0,TODAY()-E118))))</f>
        <v/>
      </c>
      <c r="O118" s="19">
        <f>IF(A118="","",IF(OR(J118="",E118="",I118=""),"Missing input",IF(J118="Expired","Expired",IF(OR(J118="Declined",J118="Withdrawn"),"Closed",IF(AND(J118="Approved",L118=""),"Decision date needed",IF(AND(J118="Approved",M118&lt;&gt;"",M118&lt;TODAY()),"Expiration review",IF(AND(J118="Approved",M118&lt;&gt;"",M118&gt;=TODAY(),M118&lt;=TODAY()+Assumptions!$B$5),"Expiring soon",IF(AND(OR(J118="Submitted",J118="Reviewing"),K118&lt;&gt;"",K118&lt;TODAY()),"Past due",IF(I118="Needs follow-up","Verify","On track")))))))))</f>
        <v/>
      </c>
      <c r="P118" s="20" t="n"/>
    </row>
    <row r="119" ht="24" customHeight="1">
      <c r="A119" s="13" t="n"/>
      <c r="B119" s="14" t="n"/>
      <c r="C119" s="14" t="n"/>
      <c r="D119" s="14" t="n"/>
      <c r="E119" s="32" t="n"/>
      <c r="F119" s="32" t="n"/>
      <c r="G119" s="16" t="n"/>
      <c r="H119" s="14" t="n"/>
      <c r="I119" s="13" t="n"/>
      <c r="J119" s="13" t="n"/>
      <c r="K119" s="35">
        <f>IF(A119="","",IF(E119="","",E119+Assumptions!$B$3))</f>
        <v/>
      </c>
      <c r="L119" s="32" t="n"/>
      <c r="M119" s="35">
        <f>IF(A119="","",IF(OR(J119="Approved",J119="Expired"),IF(L119="","",L119+Assumptions!$B$4),""))</f>
        <v/>
      </c>
      <c r="N119" s="36">
        <f>IF(A119="","",IF(E119="","",IF(OR(J119="Approved",J119="Declined",J119="Withdrawn",J119="Expired"),IF(L119="","",MAX(0,L119-E119)),MAX(0,TODAY()-E119))))</f>
        <v/>
      </c>
      <c r="O119" s="6">
        <f>IF(A119="","",IF(OR(J119="",E119="",I119=""),"Missing input",IF(J119="Expired","Expired",IF(OR(J119="Declined",J119="Withdrawn"),"Closed",IF(AND(J119="Approved",L119=""),"Decision date needed",IF(AND(J119="Approved",M119&lt;&gt;"",M119&lt;TODAY()),"Expiration review",IF(AND(J119="Approved",M119&lt;&gt;"",M119&gt;=TODAY(),M119&lt;=TODAY()+Assumptions!$B$5),"Expiring soon",IF(AND(OR(J119="Submitted",J119="Reviewing"),K119&lt;&gt;"",K119&lt;TODAY()),"Past due",IF(I119="Needs follow-up","Verify","On track")))))))))</f>
        <v/>
      </c>
      <c r="P119" s="20" t="n"/>
    </row>
    <row r="120" ht="24" customHeight="1">
      <c r="A120" s="13" t="n"/>
      <c r="B120" s="14" t="n"/>
      <c r="C120" s="14" t="n"/>
      <c r="D120" s="14" t="n"/>
      <c r="E120" s="32" t="n"/>
      <c r="F120" s="32" t="n"/>
      <c r="G120" s="16" t="n"/>
      <c r="H120" s="14" t="n"/>
      <c r="I120" s="13" t="n"/>
      <c r="J120" s="13" t="n"/>
      <c r="K120" s="33">
        <f>IF(A120="","",IF(E120="","",E120+Assumptions!$B$3))</f>
        <v/>
      </c>
      <c r="L120" s="32" t="n"/>
      <c r="M120" s="33">
        <f>IF(A120="","",IF(OR(J120="Approved",J120="Expired"),IF(L120="","",L120+Assumptions!$B$4),""))</f>
        <v/>
      </c>
      <c r="N120" s="34">
        <f>IF(A120="","",IF(E120="","",IF(OR(J120="Approved",J120="Declined",J120="Withdrawn",J120="Expired"),IF(L120="","",MAX(0,L120-E120)),MAX(0,TODAY()-E120))))</f>
        <v/>
      </c>
      <c r="O120" s="19">
        <f>IF(A120="","",IF(OR(J120="",E120="",I120=""),"Missing input",IF(J120="Expired","Expired",IF(OR(J120="Declined",J120="Withdrawn"),"Closed",IF(AND(J120="Approved",L120=""),"Decision date needed",IF(AND(J120="Approved",M120&lt;&gt;"",M120&lt;TODAY()),"Expiration review",IF(AND(J120="Approved",M120&lt;&gt;"",M120&gt;=TODAY(),M120&lt;=TODAY()+Assumptions!$B$5),"Expiring soon",IF(AND(OR(J120="Submitted",J120="Reviewing"),K120&lt;&gt;"",K120&lt;TODAY()),"Past due",IF(I120="Needs follow-up","Verify","On track")))))))))</f>
        <v/>
      </c>
      <c r="P120" s="20" t="n"/>
    </row>
    <row r="121" ht="24" customHeight="1">
      <c r="A121" s="13" t="n"/>
      <c r="B121" s="14" t="n"/>
      <c r="C121" s="14" t="n"/>
      <c r="D121" s="14" t="n"/>
      <c r="E121" s="32" t="n"/>
      <c r="F121" s="32" t="n"/>
      <c r="G121" s="16" t="n"/>
      <c r="H121" s="14" t="n"/>
      <c r="I121" s="13" t="n"/>
      <c r="J121" s="13" t="n"/>
      <c r="K121" s="35">
        <f>IF(A121="","",IF(E121="","",E121+Assumptions!$B$3))</f>
        <v/>
      </c>
      <c r="L121" s="32" t="n"/>
      <c r="M121" s="35">
        <f>IF(A121="","",IF(OR(J121="Approved",J121="Expired"),IF(L121="","",L121+Assumptions!$B$4),""))</f>
        <v/>
      </c>
      <c r="N121" s="36">
        <f>IF(A121="","",IF(E121="","",IF(OR(J121="Approved",J121="Declined",J121="Withdrawn",J121="Expired"),IF(L121="","",MAX(0,L121-E121)),MAX(0,TODAY()-E121))))</f>
        <v/>
      </c>
      <c r="O121" s="6">
        <f>IF(A121="","",IF(OR(J121="",E121="",I121=""),"Missing input",IF(J121="Expired","Expired",IF(OR(J121="Declined",J121="Withdrawn"),"Closed",IF(AND(J121="Approved",L121=""),"Decision date needed",IF(AND(J121="Approved",M121&lt;&gt;"",M121&lt;TODAY()),"Expiration review",IF(AND(J121="Approved",M121&lt;&gt;"",M121&gt;=TODAY(),M121&lt;=TODAY()+Assumptions!$B$5),"Expiring soon",IF(AND(OR(J121="Submitted",J121="Reviewing"),K121&lt;&gt;"",K121&lt;TODAY()),"Past due",IF(I121="Needs follow-up","Verify","On track")))))))))</f>
        <v/>
      </c>
      <c r="P121" s="20" t="n"/>
    </row>
    <row r="122" ht="24" customHeight="1">
      <c r="A122" s="13" t="n"/>
      <c r="B122" s="14" t="n"/>
      <c r="C122" s="14" t="n"/>
      <c r="D122" s="14" t="n"/>
      <c r="E122" s="32" t="n"/>
      <c r="F122" s="32" t="n"/>
      <c r="G122" s="16" t="n"/>
      <c r="H122" s="14" t="n"/>
      <c r="I122" s="13" t="n"/>
      <c r="J122" s="13" t="n"/>
      <c r="K122" s="33">
        <f>IF(A122="","",IF(E122="","",E122+Assumptions!$B$3))</f>
        <v/>
      </c>
      <c r="L122" s="32" t="n"/>
      <c r="M122" s="33">
        <f>IF(A122="","",IF(OR(J122="Approved",J122="Expired"),IF(L122="","",L122+Assumptions!$B$4),""))</f>
        <v/>
      </c>
      <c r="N122" s="34">
        <f>IF(A122="","",IF(E122="","",IF(OR(J122="Approved",J122="Declined",J122="Withdrawn",J122="Expired"),IF(L122="","",MAX(0,L122-E122)),MAX(0,TODAY()-E122))))</f>
        <v/>
      </c>
      <c r="O122" s="19">
        <f>IF(A122="","",IF(OR(J122="",E122="",I122=""),"Missing input",IF(J122="Expired","Expired",IF(OR(J122="Declined",J122="Withdrawn"),"Closed",IF(AND(J122="Approved",L122=""),"Decision date needed",IF(AND(J122="Approved",M122&lt;&gt;"",M122&lt;TODAY()),"Expiration review",IF(AND(J122="Approved",M122&lt;&gt;"",M122&gt;=TODAY(),M122&lt;=TODAY()+Assumptions!$B$5),"Expiring soon",IF(AND(OR(J122="Submitted",J122="Reviewing"),K122&lt;&gt;"",K122&lt;TODAY()),"Past due",IF(I122="Needs follow-up","Verify","On track")))))))))</f>
        <v/>
      </c>
      <c r="P122" s="20" t="n"/>
    </row>
    <row r="123" ht="24" customHeight="1">
      <c r="A123" s="13" t="n"/>
      <c r="B123" s="14" t="n"/>
      <c r="C123" s="14" t="n"/>
      <c r="D123" s="14" t="n"/>
      <c r="E123" s="32" t="n"/>
      <c r="F123" s="32" t="n"/>
      <c r="G123" s="16" t="n"/>
      <c r="H123" s="14" t="n"/>
      <c r="I123" s="13" t="n"/>
      <c r="J123" s="13" t="n"/>
      <c r="K123" s="35">
        <f>IF(A123="","",IF(E123="","",E123+Assumptions!$B$3))</f>
        <v/>
      </c>
      <c r="L123" s="32" t="n"/>
      <c r="M123" s="35">
        <f>IF(A123="","",IF(OR(J123="Approved",J123="Expired"),IF(L123="","",L123+Assumptions!$B$4),""))</f>
        <v/>
      </c>
      <c r="N123" s="36">
        <f>IF(A123="","",IF(E123="","",IF(OR(J123="Approved",J123="Declined",J123="Withdrawn",J123="Expired"),IF(L123="","",MAX(0,L123-E123)),MAX(0,TODAY()-E123))))</f>
        <v/>
      </c>
      <c r="O123" s="6">
        <f>IF(A123="","",IF(OR(J123="",E123="",I123=""),"Missing input",IF(J123="Expired","Expired",IF(OR(J123="Declined",J123="Withdrawn"),"Closed",IF(AND(J123="Approved",L123=""),"Decision date needed",IF(AND(J123="Approved",M123&lt;&gt;"",M123&lt;TODAY()),"Expiration review",IF(AND(J123="Approved",M123&lt;&gt;"",M123&gt;=TODAY(),M123&lt;=TODAY()+Assumptions!$B$5),"Expiring soon",IF(AND(OR(J123="Submitted",J123="Reviewing"),K123&lt;&gt;"",K123&lt;TODAY()),"Past due",IF(I123="Needs follow-up","Verify","On track")))))))))</f>
        <v/>
      </c>
      <c r="P123" s="20" t="n"/>
    </row>
  </sheetData>
  <mergeCells count="1">
    <mergeCell ref="A1:P1"/>
  </mergeCells>
  <conditionalFormatting sqref="O4:O123">
    <cfRule type="expression" priority="1" dxfId="0">
      <formula>OR($O4="Past due",$O4="Expiration review",$O4="Decision date needed",$O4="Missing input",$O4="Verify")</formula>
    </cfRule>
    <cfRule type="expression" priority="2" dxfId="1">
      <formula>$O4="Expiring soon"</formula>
    </cfRule>
    <cfRule type="expression" priority="3" dxfId="2">
      <formula>$O4="On track"</formula>
    </cfRule>
  </conditionalFormatting>
  <conditionalFormatting sqref="K4:K123">
    <cfRule type="expression" priority="4" dxfId="0">
      <formula>AND($A4&lt;&gt;"",OR($J4="Submitted",$J4="Reviewing"),$K4&lt;&gt;"",$K4&lt;TODAY())</formula>
    </cfRule>
  </conditionalFormatting>
  <dataValidations count="9">
    <dataValidation sqref="C4:C123" showDropDown="0" showInputMessage="1" showErrorMessage="1" allowBlank="0" errorTitle="Review facility" error="Choose a facility from the visible Assumptions list." promptTitle="Facility" prompt="Select the fictional facility for this application." type="list">
      <formula1>$X$2:$X$5</formula1>
    </dataValidation>
    <dataValidation sqref="D4:D123" showDropDown="0" showInputMessage="1" showErrorMessage="1" allowBlank="0" errorTitle="Review requested unit" error="Choose a requested unit from the visible Assumptions list." promptTitle="Requested unit" prompt="Select the requested fictional unit and size." type="list">
      <formula1>$Y$2:$Y$11</formula1>
    </dataValidation>
    <dataValidation sqref="H4:H123" showDropDown="0" showInputMessage="1" showErrorMessage="1" allowBlank="0" errorTitle="Review application owner" error="Choose an owner from the visible Assumptions list." promptTitle="Application owner" prompt="Select the fictional team member responsible for review." type="list">
      <formula1>$Z$2:$Z$6</formula1>
    </dataValidation>
    <dataValidation sqref="I4:I123" showDropDown="0" showInputMessage="1" showErrorMessage="1" allowBlank="0" errorTitle="Review verification status" error="Choose a verification status from the Assumptions list." promptTitle="Verification status" prompt="Record the current internal review step." type="list">
      <formula1>$AA$2:$AA$5</formula1>
    </dataValidation>
    <dataValidation sqref="J4:J123" showDropDown="0" showInputMessage="1" showErrorMessage="1" allowBlank="0" errorTitle="Review application status" error="Choose an application status from the Assumptions list." promptTitle="Application status" prompt="Record the current pipeline status." type="list">
      <formula1>$AB$2:$AB$7</formula1>
    </dataValidation>
    <dataValidation sqref="E4:E123" showDropDown="0" showInputMessage="0" showErrorMessage="1" allowBlank="0" errorTitle="Review received date" error="Enter a date between the configured earliest date and today." type="date" operator="between">
      <formula1>$AC$2</formula1>
      <formula2>$AC$4</formula2>
    </dataValidation>
    <dataValidation sqref="F4:F123" showDropDown="0" showInputMessage="0" showErrorMessage="1" allowBlank="0" errorTitle="Review desired start date" error="Enter a date within the configured date boundaries." type="date" operator="between">
      <formula1>$AC$2</formula1>
      <formula2>$AC$3</formula2>
    </dataValidation>
    <dataValidation sqref="L4:L123" showDropDown="0" showInputMessage="0" showErrorMessage="1" allowBlank="0" errorTitle="Review decision date" error="Enter a date between the configured earliest date and today." type="date" operator="between">
      <formula1>$AC$2</formula1>
      <formula2>$AC$4</formula2>
    </dataValidation>
    <dataValidation sqref="G4:G123" showDropDown="0" showInputMessage="1" showErrorMessage="1" allowBlank="0" errorTitle="Review quoted monthly rate" error="Enter an amount within the configured minimum and maximum rates." promptTitle="Quoted monthly rate" prompt="Enter the proposed monthly amount in US dollars." type="decimal" operator="between">
      <formula1>$AD$2</formula1>
      <formula2>$AD$3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H12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9" customWidth="1" min="3" max="3"/>
    <col width="31" customWidth="1" min="4" max="4"/>
    <col width="34" customWidth="1" min="5" max="5"/>
    <col width="30" customWidth="1" min="6" max="6"/>
    <col width="27" customWidth="1" min="7" max="7"/>
    <col width="25" customWidth="1" min="8" max="8"/>
  </cols>
  <sheetData>
    <row r="1" ht="28" customHeight="1">
      <c r="A1" s="1" t="inlineStr">
        <is>
          <t>Self Storage Rental Application Tracker — Assumptions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23" t="inlineStr">
        <is>
          <t>Editable Limit</t>
        </is>
      </c>
      <c r="B2" s="23" t="inlineStr">
        <is>
          <t>Value</t>
        </is>
      </c>
      <c r="C2" s="23" t="inlineStr">
        <is>
          <t>Use</t>
        </is>
      </c>
      <c r="D2" s="23" t="inlineStr">
        <is>
          <t>Facility Options</t>
        </is>
      </c>
      <c r="E2" s="23" t="inlineStr">
        <is>
          <t>Requested Unit Options</t>
        </is>
      </c>
      <c r="F2" s="23" t="inlineStr">
        <is>
          <t>Application Owner Options</t>
        </is>
      </c>
      <c r="G2" s="23" t="inlineStr">
        <is>
          <t>Verification Status Options</t>
        </is>
      </c>
      <c r="H2" s="23" t="inlineStr">
        <is>
          <t>Application Status Options</t>
        </is>
      </c>
    </row>
    <row r="3">
      <c r="A3" s="9" t="inlineStr">
        <is>
          <t>Review target (days)</t>
        </is>
      </c>
      <c r="B3" s="24" t="n">
        <v>5</v>
      </c>
      <c r="C3" s="25" t="inlineStr">
        <is>
          <t>Builds the decision due date.</t>
        </is>
      </c>
      <c r="D3" s="20" t="inlineStr">
        <is>
          <t>Fictional Cedar Lane Storage</t>
        </is>
      </c>
      <c r="E3" s="20" t="inlineStr">
        <is>
          <t>FIC-A101 | 5 x 5 | 25 sq ft</t>
        </is>
      </c>
      <c r="F3" s="20" t="inlineStr">
        <is>
          <t>Fictional Team Member Avery</t>
        </is>
      </c>
      <c r="G3" s="20" t="inlineStr">
        <is>
          <t>Not started</t>
        </is>
      </c>
      <c r="H3" s="20" t="inlineStr">
        <is>
          <t>Submitted</t>
        </is>
      </c>
    </row>
    <row r="4">
      <c r="A4" s="10" t="inlineStr">
        <is>
          <t>Approval hold (days)</t>
        </is>
      </c>
      <c r="B4" s="24" t="n">
        <v>7</v>
      </c>
      <c r="C4" s="26" t="inlineStr">
        <is>
          <t>Builds the approval expiration date.</t>
        </is>
      </c>
      <c r="D4" s="20" t="inlineStr">
        <is>
          <t>Fictional Mesa Star Storage</t>
        </is>
      </c>
      <c r="E4" s="20" t="inlineStr">
        <is>
          <t>FIC-A114 | 5 x 10 | 50 sq ft</t>
        </is>
      </c>
      <c r="F4" s="20" t="inlineStr">
        <is>
          <t>Fictional Team Member Blake</t>
        </is>
      </c>
      <c r="G4" s="20" t="inlineStr">
        <is>
          <t>In review</t>
        </is>
      </c>
      <c r="H4" s="20" t="inlineStr">
        <is>
          <t>Reviewing</t>
        </is>
      </c>
    </row>
    <row r="5">
      <c r="A5" s="9" t="inlineStr">
        <is>
          <t>Expiration warning window (days)</t>
        </is>
      </c>
      <c r="B5" s="24" t="n">
        <v>2</v>
      </c>
      <c r="C5" s="25" t="inlineStr">
        <is>
          <t>Flags approved applications nearing expiration.</t>
        </is>
      </c>
      <c r="D5" s="20" t="inlineStr">
        <is>
          <t>Fictional Harbor Box Storage</t>
        </is>
      </c>
      <c r="E5" s="20" t="inlineStr">
        <is>
          <t>FIC-B207 | 10 x 10 | 100 sq ft</t>
        </is>
      </c>
      <c r="F5" s="20" t="inlineStr">
        <is>
          <t>Fictional Team Member Casey</t>
        </is>
      </c>
      <c r="G5" s="20" t="inlineStr">
        <is>
          <t>Complete</t>
        </is>
      </c>
      <c r="H5" s="20" t="inlineStr">
        <is>
          <t>Approved</t>
        </is>
      </c>
    </row>
    <row r="6">
      <c r="A6" s="10" t="inlineStr">
        <is>
          <t>Earliest allowed date</t>
        </is>
      </c>
      <c r="B6" s="37" t="n">
        <v>45547</v>
      </c>
      <c r="C6" s="26" t="inlineStr">
        <is>
          <t>Lower date-entry boundary.</t>
        </is>
      </c>
      <c r="D6" s="20" t="inlineStr">
        <is>
          <t>Fictional Northfield Storage</t>
        </is>
      </c>
      <c r="E6" s="20" t="inlineStr">
        <is>
          <t>FIC-B219 | 10 x 15 | 150 sq ft</t>
        </is>
      </c>
      <c r="F6" s="20" t="inlineStr">
        <is>
          <t>Fictional Team Member Devon</t>
        </is>
      </c>
      <c r="G6" s="20" t="inlineStr">
        <is>
          <t>Needs follow-up</t>
        </is>
      </c>
      <c r="H6" s="20" t="inlineStr">
        <is>
          <t>Declined</t>
        </is>
      </c>
    </row>
    <row r="7">
      <c r="A7" s="9" t="inlineStr">
        <is>
          <t>Latest desired start date</t>
        </is>
      </c>
      <c r="B7" s="37" t="n">
        <v>46642</v>
      </c>
      <c r="C7" s="25" t="inlineStr">
        <is>
          <t>Upper boundary for requested start dates.</t>
        </is>
      </c>
      <c r="E7" s="20" t="inlineStr">
        <is>
          <t>FIC-C305 | 10 x 20 | 200 sq ft</t>
        </is>
      </c>
      <c r="F7" s="20" t="inlineStr">
        <is>
          <t>Fictional Team Member Ellis</t>
        </is>
      </c>
      <c r="H7" s="20" t="inlineStr">
        <is>
          <t>Withdrawn</t>
        </is>
      </c>
    </row>
    <row r="8">
      <c r="A8" s="10" t="inlineStr">
        <is>
          <t>Minimum quoted monthly rate</t>
        </is>
      </c>
      <c r="B8" s="28" t="n">
        <v>25</v>
      </c>
      <c r="C8" s="26" t="inlineStr">
        <is>
          <t>Lower amount-entry boundary.</t>
        </is>
      </c>
      <c r="E8" s="20" t="inlineStr">
        <is>
          <t>FIC-C318 | 10 x 25 | 250 sq ft</t>
        </is>
      </c>
      <c r="H8" s="20" t="inlineStr">
        <is>
          <t>Expired</t>
        </is>
      </c>
    </row>
    <row r="9">
      <c r="A9" s="9" t="inlineStr">
        <is>
          <t>Maximum quoted monthly rate</t>
        </is>
      </c>
      <c r="B9" s="28" t="n">
        <v>500</v>
      </c>
      <c r="C9" s="25" t="inlineStr">
        <is>
          <t>Upper amount-entry boundary.</t>
        </is>
      </c>
      <c r="E9" s="20" t="inlineStr">
        <is>
          <t>FIC-D402 | 10 x 30 | 300 sq ft</t>
        </is>
      </c>
    </row>
    <row r="10">
      <c r="E10" s="20" t="inlineStr">
        <is>
          <t>FIC-D415 | 5 x 15 | 75 sq ft</t>
        </is>
      </c>
    </row>
    <row r="11">
      <c r="A11" s="29" t="inlineStr">
        <is>
          <t>Editable values support internal planning only. Review all limits and dropdown choices before use.</t>
        </is>
      </c>
      <c r="E11" s="20" t="inlineStr">
        <is>
          <t>FIC-E506 | 10 x 12 | 120 sq ft</t>
        </is>
      </c>
    </row>
    <row r="12">
      <c r="E12" s="20" t="inlineStr">
        <is>
          <t>FIC-E519 | 12 x 20 | 240 sq ft</t>
        </is>
      </c>
    </row>
  </sheetData>
  <autoFilter ref="A2:C9"/>
  <mergeCells count="1">
    <mergeCell ref="A1:H1"/>
  </mergeCells>
  <conditionalFormatting sqref="B6:B7">
    <cfRule type="expression" priority="1" dxfId="0">
      <formula>$B$6&gt;$B$7</formula>
    </cfRule>
  </conditionalFormatting>
  <conditionalFormatting sqref="B8:B9">
    <cfRule type="expression" priority="2" dxfId="0">
      <formula>$B$8&gt;$B$9</formula>
    </cfRule>
  </conditionalFormatting>
  <dataValidations count="3">
    <dataValidation sqref="B3:B5" showDropDown="0" showInputMessage="1" showErrorMessage="1" allowBlank="0" errorTitle="Review planning limit" error="Enter a whole number from 0 through 365." promptTitle="Editable day limit" prompt="Enter the number of calendar days to use." type="whole" operator="between">
      <formula1>0</formula1>
      <formula2>365</formula2>
    </dataValidation>
    <dataValidation sqref="B6:B7" showDropDown="0" showInputMessage="0" showErrorMessage="1" allowBlank="0" errorTitle="Review date limit" error="Enter a date from 01/01/2000 through 12/31/2100." type="date" operator="between">
      <formula1>DATE(2000,1,1)</formula1>
      <formula2>DATE(2100,12,31)</formula2>
    </dataValidation>
    <dataValidation sqref="B8:B9" showDropDown="0" showInputMessage="0" showErrorMessage="1" allowBlank="0" errorTitle="Review amount limit" error="Enter an amount from $0.00 through $100,000.00." type="decimal" operator="between">
      <formula1>0</formula1>
      <formula2>100000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Facility Operations Team</dc:creator>
  <dc:title xmlns:dc="http://purl.org/dc/elements/1.1/">Self Storage Rental Application Tracker</dc:title>
  <dc:description xmlns:dc="http://purl.org/dc/elements/1.1/">Tracks fictional rental applications, requested units, review status, decisions, and approval expiration dates.</dc:description>
  <dc:subject xmlns:dc="http://purl.org/dc/elements/1.1/">Fictional self storage rental application pipeline</dc:subject>
  <dcterms:created xmlns:dcterms="http://purl.org/dc/terms/" xmlns:xsi="http://www.w3.org/2001/XMLSchema-instance" xsi:type="dcterms:W3CDTF">2026-09-12T05:34:51Z</dcterms:created>
  <dcterms:modified xmlns:dcterms="http://purl.org/dc/terms/" xmlns:xsi="http://www.w3.org/2001/XMLSchema-instance" xsi:type="dcterms:W3CDTF">2026-09-12T05:34:52+00:00Z</dcterms:modified>
</cp:coreProperties>
</file>