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Rent Plan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'Rent Plan'!$A$4:$S$104</definedName>
    <definedName name="_xlnm._FilterDatabase" localSheetId="2" hidden="1">'Assumptions'!$A$4:$C$10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 &quot;units&quot;"/>
    <numFmt numFmtId="165" formatCode="#,##0 &quot;sq ft&quot;"/>
    <numFmt numFmtId="166" formatCode="$#,##0.00;[Red]-$#,##0.00"/>
    <numFmt numFmtId="167" formatCode="0.00 &quot;units&quot;"/>
    <numFmt numFmtId="168" formatCode="0.0%"/>
    <numFmt numFmtId="169" formatCode="mm/dd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A78"/>
      <sz val="10"/>
    </font>
    <font>
      <name val="Calibri"/>
      <b val="1"/>
      <color rgb="00FFFFFF"/>
      <sz val="11"/>
    </font>
    <font>
      <name val="Calibri"/>
      <color rgb="00243746"/>
      <sz val="10"/>
    </font>
    <font>
      <name val="Calibri"/>
      <b val="1"/>
      <color rgb="00243746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EAF4F5"/>
      </patternFill>
    </fill>
    <fill>
      <patternFill patternType="solid">
        <fgColor rgb="00FFF4DD"/>
      </patternFill>
    </fill>
    <fill>
      <patternFill patternType="solid">
        <fgColor rgb="00FFFFFF"/>
      </patternFill>
    </fill>
    <fill>
      <patternFill patternType="solid">
        <fgColor rgb="00147D89"/>
      </patternFill>
    </fill>
  </fills>
  <borders count="6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  <border>
      <left/>
      <right/>
      <top style="thin">
        <color rgb="00C8D5DD"/>
      </top>
      <bottom/>
      <diagonal/>
    </border>
    <border>
      <left/>
      <right style="thin">
        <color rgb="00C8D5DD"/>
      </right>
      <top style="thin">
        <color rgb="00C8D5DD"/>
      </top>
      <bottom/>
      <diagonal/>
    </border>
    <border>
      <left/>
      <right/>
      <top style="thin">
        <color rgb="00C8D5DD"/>
      </top>
      <bottom style="thin">
        <color rgb="00C8D5DD"/>
      </bottom>
      <diagonal/>
    </border>
    <border>
      <left/>
      <right style="thin">
        <color rgb="00C8D5DD"/>
      </right>
      <top style="thin">
        <color rgb="00C8D5DD"/>
      </top>
      <bottom style="thin">
        <color rgb="00C8D5DD"/>
      </bottom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3" fontId="5" fillId="3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5" fillId="5" borderId="1" applyAlignment="1" pivotButton="0" quotePrefix="0" xfId="0">
      <alignment horizontal="right" vertical="center"/>
    </xf>
    <xf numFmtId="3" fontId="5" fillId="5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8" fontId="4" fillId="4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5" fillId="5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166" fontId="5" fillId="5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167" fontId="5" fillId="3" borderId="1" applyAlignment="1" pivotButton="0" quotePrefix="0" xfId="0">
      <alignment horizontal="right" vertical="center"/>
    </xf>
    <xf numFmtId="168" fontId="5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center"/>
    </xf>
    <xf numFmtId="169" fontId="4" fillId="4" borderId="1" applyAlignment="1" pivotButton="0" quotePrefix="0" xfId="0">
      <alignment horizontal="left" vertical="center"/>
    </xf>
    <xf numFmtId="166" fontId="4" fillId="4" borderId="1" applyAlignment="1" pivotButton="0" quotePrefix="0" xfId="0">
      <alignment horizontal="left" vertical="center"/>
    </xf>
    <xf numFmtId="168" fontId="4" fillId="4" borderId="1" applyAlignment="1" pivotButton="0" quotePrefix="0" xfId="0">
      <alignment horizontal="left" vertical="center"/>
    </xf>
    <xf numFmtId="166" fontId="4" fillId="3" borderId="1" applyAlignment="1" pivotButton="0" quotePrefix="0" xfId="0">
      <alignment horizontal="right" vertical="center"/>
    </xf>
    <xf numFmtId="167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Scenario Revenue Over the Selected Period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'Summary'!B19</f>
            </strRef>
          </tx>
          <spPr>
            <a:solidFill xmlns:a="http://schemas.openxmlformats.org/drawingml/2006/main">
              <a:srgbClr val="F0A91D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'Summary'!$A$20:$A$22</f>
            </numRef>
          </cat>
          <val>
            <numRef>
              <f>'Summary'!$B$20:$B$22</f>
            </numRef>
          </val>
        </ser>
        <dLbls>
          <showVal val="1"/>
        </dLbls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Scenario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744000" cy="237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zoomScale="9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3" customWidth="1" min="3" max="3"/>
    <col width="22" customWidth="1" min="4" max="4"/>
    <col width="17" customWidth="1" min="5" max="5"/>
    <col width="14" customWidth="1" min="6" max="6"/>
    <col width="14" customWidth="1" min="7" max="7"/>
    <col width="14" customWidth="1" min="8" max="8"/>
  </cols>
  <sheetData>
    <row r="1" ht="28" customHeight="1">
      <c r="A1" s="1" t="inlineStr">
        <is>
          <t>Rent Increase Impact Summary</t>
        </is>
      </c>
      <c r="B1" s="29" t="n"/>
      <c r="C1" s="29" t="n"/>
      <c r="D1" s="29" t="n"/>
      <c r="E1" s="29" t="n"/>
      <c r="F1" s="29" t="n"/>
      <c r="G1" s="29" t="n"/>
      <c r="H1" s="30" t="n"/>
    </row>
    <row r="2" ht="32" customHeight="1">
      <c r="A2" s="3" t="inlineStr">
        <is>
          <t>All indicators are calculated from the fictional Rent Plan scenarios and the editable Assumptions sheet.</t>
        </is>
      </c>
    </row>
    <row r="3"/>
    <row r="4" ht="28" customHeight="1">
      <c r="A4" s="4" t="inlineStr">
        <is>
          <t>Portfolio Indicators</t>
        </is>
      </c>
      <c r="D4" s="4" t="inlineStr">
        <is>
          <t>Status</t>
        </is>
      </c>
      <c r="E4" s="4" t="inlineStr">
        <is>
          <t>Entered Records</t>
        </is>
      </c>
    </row>
    <row r="5">
      <c r="A5" s="5" t="inlineStr">
        <is>
          <t>Entered records</t>
        </is>
      </c>
      <c r="B5" s="6">
        <f>IF(COUNTIF('Rent Plan'!$A$5:$A$104,"&lt;&gt;")=0,"",COUNTIF('Rent Plan'!$A$5:$A$104,"&lt;&gt;"))</f>
        <v/>
      </c>
      <c r="D5" s="5">
        <f>Assumptions!E5</f>
        <v/>
      </c>
      <c r="E5" s="6">
        <f>IF($B$5="","",COUNTIF('Rent Plan'!$I$5:$I$104,$D5))</f>
        <v/>
      </c>
    </row>
    <row r="6">
      <c r="A6" s="7" t="inlineStr">
        <is>
          <t>Model-ready units</t>
        </is>
      </c>
      <c r="B6" s="31">
        <f>IF($B$5="","",COUNT('Rent Plan'!$N$5:$N$104))</f>
        <v/>
      </c>
      <c r="D6" s="7">
        <f>Assumptions!E6</f>
        <v/>
      </c>
      <c r="E6" s="9">
        <f>IF($B$5="","",COUNTIF('Rent Plan'!$I$5:$I$104,$D6))</f>
        <v/>
      </c>
    </row>
    <row r="7">
      <c r="A7" s="5" t="inlineStr">
        <is>
          <t>Entered square feet</t>
        </is>
      </c>
      <c r="B7" s="32">
        <f>IF($B$5="","",SUM('Rent Plan'!$C$5:$C$104))</f>
        <v/>
      </c>
      <c r="D7" s="5">
        <f>Assumptions!E7</f>
        <v/>
      </c>
      <c r="E7" s="6">
        <f>IF($B$5="","",COUNTIF('Rent Plan'!$I$5:$I$104,$D7))</f>
        <v/>
      </c>
    </row>
    <row r="8">
      <c r="A8" s="7" t="inlineStr">
        <is>
          <t>Current monthly revenue</t>
        </is>
      </c>
      <c r="B8" s="33">
        <f>IF($B$6=0,"",IFERROR(SUM('Rent Plan'!$Q$5:$Q$104)/Assumptions!$B$5,""))</f>
        <v/>
      </c>
      <c r="D8" s="7">
        <f>Assumptions!E8</f>
        <v/>
      </c>
      <c r="E8" s="9">
        <f>IF($B$5="","",COUNTIF('Rent Plan'!$I$5:$I$104,$D8))</f>
        <v/>
      </c>
    </row>
    <row r="9">
      <c r="A9" s="5" t="inlineStr">
        <is>
          <t>Full-retention monthly revenue</t>
        </is>
      </c>
      <c r="B9" s="34">
        <f>IF($B$6=0,"",SUM('Rent Plan'!$L$5:$L$104))</f>
        <v/>
      </c>
    </row>
    <row r="10">
      <c r="A10" s="7" t="inlineStr">
        <is>
          <t>Full-retention monthly lift</t>
        </is>
      </c>
      <c r="B10" s="33">
        <f>IF($B$6=0,"",SUM('Rent Plan'!$M$5:$M$104))</f>
        <v/>
      </c>
    </row>
    <row r="11">
      <c r="A11" s="5" t="inlineStr">
        <is>
          <t>Expected monthly revenue</t>
        </is>
      </c>
      <c r="B11" s="34">
        <f>IF($B$6=0,"",SUM('Rent Plan'!$O$5:$O$104))</f>
        <v/>
      </c>
    </row>
    <row r="12">
      <c r="A12" s="7" t="inlineStr">
        <is>
          <t>Expected monthly change</t>
        </is>
      </c>
      <c r="B12" s="33">
        <f>IF($B$6=0,"",SUM('Rent Plan'!$P$5:$P$104))</f>
        <v/>
      </c>
    </row>
    <row r="13">
      <c r="A13" s="5" t="inlineStr">
        <is>
          <t>Expected churn units</t>
        </is>
      </c>
      <c r="B13" s="35">
        <f>IF($B$6=0,"",IFERROR($B$6-SUM('Rent Plan'!$N$5:$N$104),""))</f>
        <v/>
      </c>
    </row>
    <row r="14">
      <c r="A14" s="7" t="inlineStr">
        <is>
          <t>Expected post-change occupancy</t>
        </is>
      </c>
      <c r="B14" s="36">
        <f>IF($B$6=0,"",IFERROR(SUM('Rent Plan'!$N$5:$N$104)/$B$6,""))</f>
        <v/>
      </c>
    </row>
    <row r="15">
      <c r="A15" s="5" t="inlineStr">
        <is>
          <t>Expected scenario revenue change</t>
        </is>
      </c>
      <c r="B15" s="34">
        <f>IF($B$6=0,"",SUM('Rent Plan'!$R$5:$R$104))</f>
        <v/>
      </c>
    </row>
    <row r="16">
      <c r="A16" s="7" t="inlineStr">
        <is>
          <t>Records requesting review</t>
        </is>
      </c>
      <c r="B16" s="9">
        <f>IF($B$5="","",COUNTIF('Rent Plan'!$S$5:$S$104,"Review:*"))</f>
        <v/>
      </c>
    </row>
    <row r="17"/>
    <row r="18"/>
    <row r="19" ht="30" customHeight="1">
      <c r="A19" s="4" t="inlineStr">
        <is>
          <t>Scenario Revenue Comparison</t>
        </is>
      </c>
      <c r="B19" s="4" t="inlineStr">
        <is>
          <t>Revenue</t>
        </is>
      </c>
    </row>
    <row r="20">
      <c r="A20" s="7" t="inlineStr">
        <is>
          <t>Current baseline</t>
        </is>
      </c>
      <c r="B20" s="33">
        <f>IF($B$6=0,"",SUM('Rent Plan'!$Q$5:$Q$104))</f>
        <v/>
      </c>
    </row>
    <row r="21">
      <c r="A21" s="5" t="inlineStr">
        <is>
          <t>Full retention</t>
        </is>
      </c>
      <c r="B21" s="34">
        <f>IF($B$6=0,"",SUM('Rent Plan'!$Q$5:$Q$104)+SUM('Rent Plan'!$M$5:$M$104)*Assumptions!$B$5)</f>
        <v/>
      </c>
    </row>
    <row r="22">
      <c r="A22" s="7" t="inlineStr">
        <is>
          <t>Risk-adjusted</t>
        </is>
      </c>
      <c r="B22" s="33">
        <f>IF($B$6=0,"",SUM('Rent Plan'!$Q$5:$Q$104)+SUM('Rent Plan'!$R$5:$R$104))</f>
        <v/>
      </c>
    </row>
  </sheetData>
  <mergeCells count="1">
    <mergeCell ref="A1:H1"/>
  </mergeCells>
  <conditionalFormatting sqref="B12">
    <cfRule type="expression" priority="1" dxfId="0">
      <formula>AND(B12&lt;&gt;"",B12&lt;0)</formula>
    </cfRule>
    <cfRule type="expression" priority="2" dxfId="1">
      <formula>AND(B12&lt;&gt;"",B12&gt;=0)</formula>
    </cfRule>
  </conditionalFormatting>
  <conditionalFormatting sqref="B15">
    <cfRule type="expression" priority="3" dxfId="0">
      <formula>AND(B15&lt;&gt;"",B15&lt;0)</formula>
    </cfRule>
    <cfRule type="expression" priority="4" dxfId="1">
      <formula>AND(B15&lt;&gt;"",B15&gt;=0)</formula>
    </cfRule>
  </conditionalFormatting>
  <conditionalFormatting sqref="B16">
    <cfRule type="expression" priority="5" dxfId="0">
      <formula>AND(B16&lt;&gt;"",B16&gt;0)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5" customWidth="1" min="1" max="1"/>
    <col width="13" customWidth="1" min="2" max="2"/>
    <col width="13" customWidth="1" min="3" max="3"/>
    <col width="15" customWidth="1" min="4" max="4"/>
    <col width="17" customWidth="1" min="5" max="5"/>
    <col width="16" customWidth="1" min="6" max="6"/>
    <col width="19" customWidth="1" min="7" max="7"/>
    <col width="29" customWidth="1" min="8" max="8"/>
    <col width="16" customWidth="1" min="9" max="9"/>
    <col width="16" customWidth="1" min="10" max="10"/>
    <col width="44" customWidth="1" min="11" max="11"/>
    <col width="18" customWidth="1" min="12" max="12"/>
    <col width="20" customWidth="1" min="13" max="13"/>
    <col width="18" customWidth="1" min="14" max="14"/>
    <col width="19" customWidth="1" min="15" max="15"/>
    <col width="19" customWidth="1" min="16" max="16"/>
    <col width="20" customWidth="1" min="17" max="17"/>
    <col width="20" customWidth="1" min="18" max="18"/>
    <col width="40" customWidth="1" min="19" max="19"/>
  </cols>
  <sheetData>
    <row r="1" ht="28" customHeight="1">
      <c r="A1" s="1" t="inlineStr">
        <is>
          <t>Self Storage Rent Increase Impact Model</t>
        </is>
      </c>
      <c r="B1" s="29" t="n"/>
      <c r="C1" s="29" t="n"/>
      <c r="D1" s="29" t="n"/>
      <c r="E1" s="29" t="n"/>
      <c r="F1" s="29" t="n"/>
      <c r="G1" s="29" t="n"/>
      <c r="H1" s="29" t="n"/>
      <c r="I1" s="29" t="n"/>
      <c r="J1" s="29" t="n"/>
      <c r="K1" s="29" t="n"/>
      <c r="L1" s="29" t="n"/>
      <c r="M1" s="29" t="n"/>
      <c r="N1" s="29" t="n"/>
      <c r="O1" s="29" t="n"/>
      <c r="P1" s="29" t="n"/>
      <c r="Q1" s="29" t="n"/>
      <c r="R1" s="29" t="n"/>
      <c r="S1" s="30" t="n"/>
    </row>
    <row r="2" ht="32" customHeight="1">
      <c r="A2" s="3" t="inlineStr">
        <is>
          <t>Enter fictional existing-unit scenarios in yellow cells. Calculated fields estimate revenue, churn, and occupancy effects without sending notices or changing records.</t>
        </is>
      </c>
    </row>
    <row r="3"/>
    <row r="4" ht="44" customHeight="1">
      <c r="A4" s="15" t="inlineStr">
        <is>
          <t>Facility</t>
        </is>
      </c>
      <c r="B4" s="15" t="inlineStr">
        <is>
          <t>Unit</t>
        </is>
      </c>
      <c r="C4" s="15" t="inlineStr">
        <is>
          <t>Square Feet</t>
        </is>
      </c>
      <c r="D4" s="15" t="inlineStr">
        <is>
          <t>Effective Period</t>
        </is>
      </c>
      <c r="E4" s="15" t="inlineStr">
        <is>
          <t>Current Monthly Rent</t>
        </is>
      </c>
      <c r="F4" s="15" t="inlineStr">
        <is>
          <t>Proposed Increase</t>
        </is>
      </c>
      <c r="G4" s="15" t="inlineStr">
        <is>
          <t>Expected Churn Override</t>
        </is>
      </c>
      <c r="H4" s="15" t="inlineStr">
        <is>
          <t>Scenario Owner</t>
        </is>
      </c>
      <c r="I4" s="15" t="inlineStr">
        <is>
          <t>Status</t>
        </is>
      </c>
      <c r="J4" s="15" t="inlineStr">
        <is>
          <t>Review Due Date</t>
        </is>
      </c>
      <c r="K4" s="15" t="inlineStr">
        <is>
          <t>Notes</t>
        </is>
      </c>
      <c r="L4" s="15" t="inlineStr">
        <is>
          <t>Scenario Monthly Rent</t>
        </is>
      </c>
      <c r="M4" s="15" t="inlineStr">
        <is>
          <t>Full-Retention Monthly Lift</t>
        </is>
      </c>
      <c r="N4" s="15" t="inlineStr">
        <is>
          <t>Expected Retained Units</t>
        </is>
      </c>
      <c r="O4" s="15" t="inlineStr">
        <is>
          <t>Expected Monthly Revenue</t>
        </is>
      </c>
      <c r="P4" s="15" t="inlineStr">
        <is>
          <t>Expected Monthly Change</t>
        </is>
      </c>
      <c r="Q4" s="15" t="inlineStr">
        <is>
          <t>Baseline Scenario Revenue</t>
        </is>
      </c>
      <c r="R4" s="15" t="inlineStr">
        <is>
          <t>Expected Scenario Change</t>
        </is>
      </c>
      <c r="S4" s="15" t="inlineStr">
        <is>
          <t>Review Flag</t>
        </is>
      </c>
    </row>
    <row r="5" ht="31" customHeight="1">
      <c r="A5" s="16" t="inlineStr">
        <is>
          <t>Cedar Lantern Storage (Fictional)</t>
        </is>
      </c>
      <c r="B5" s="17" t="inlineStr">
        <is>
          <t>CL-A101</t>
        </is>
      </c>
      <c r="C5" s="37" t="n">
        <v>50</v>
      </c>
      <c r="D5" s="38" t="n">
        <v>46296</v>
      </c>
      <c r="E5" s="39" t="n">
        <v>84</v>
      </c>
      <c r="F5" s="40" t="n">
        <v>0.08</v>
      </c>
      <c r="G5" s="40" t="n"/>
      <c r="H5" s="16" t="inlineStr">
        <is>
          <t>Avery Cole (Fictional)</t>
        </is>
      </c>
      <c r="I5" s="17" t="inlineStr">
        <is>
          <t>Scheduled</t>
        </is>
      </c>
      <c r="J5" s="38" t="n">
        <v>46256</v>
      </c>
      <c r="K5" s="16" t="inlineStr">
        <is>
          <t>Interior 5 x 10 unit; default churn assumption applies.</t>
        </is>
      </c>
      <c r="L5" s="41">
        <f>IF(NOT(AND($A5&lt;&gt;"",$B5&lt;&gt;"",ISNUMBER($C5),$C5&gt;0,ISNUMBER($D5),ISNUMBER($E5),$E5&gt;0,ISNUMBER($F5),$F5&gt;=0,$F5&lt;=1,OR($G5="",AND(ISNUMBER($G5),$G5&gt;=0,$G5&lt;=1)),$H5&lt;&gt;"",$I5&lt;&gt;"",ISNUMBER($J5))),"",IFERROR(IF($I5=Assumptions!$E$8,$E5,$E5*(1+$F5)),""))</f>
        <v/>
      </c>
      <c r="M5" s="41">
        <f>IF(OR($L5="",$E5=""),"",IFERROR($L5-$E5,""))</f>
        <v/>
      </c>
      <c r="N5" s="42">
        <f>IF(NOT(AND($A5&lt;&gt;"",$B5&lt;&gt;"",ISNUMBER($C5),$C5&gt;0,ISNUMBER($D5),ISNUMBER($E5),$E5&gt;0,ISNUMBER($F5),$F5&gt;=0,$F5&lt;=1,OR($G5="",AND(ISNUMBER($G5),$G5&gt;=0,$G5&lt;=1)),$H5&lt;&gt;"",$I5&lt;&gt;"",ISNUMBER($J5))),"",IFERROR(IF($I5=Assumptions!$E$8,1,IF(OR(IF($G5="",Assumptions!$B$6,$G5)&lt;0,IF($G5="",Assumptions!$B$6,$G5)&gt;1),"",1-IF($G5="",Assumptions!$B$6,$G5))),""))</f>
        <v/>
      </c>
      <c r="O5" s="41">
        <f>IF(OR($L5="",$N5=""),"",IFERROR($L5*$N5,""))</f>
        <v/>
      </c>
      <c r="P5" s="41">
        <f>IF(OR($O5="",$E5=""),"",IFERROR($O5-$E5,""))</f>
        <v/>
      </c>
      <c r="Q5" s="41">
        <f>IF(NOT(AND($A5&lt;&gt;"",$B5&lt;&gt;"",ISNUMBER($C5),$C5&gt;0,ISNUMBER($D5),ISNUMBER($E5),$E5&gt;0,ISNUMBER($F5),$F5&gt;=0,$F5&lt;=1,OR($G5="",AND(ISNUMBER($G5),$G5&gt;=0,$G5&lt;=1)),$H5&lt;&gt;"",$I5&lt;&gt;"",ISNUMBER($J5))),"",IFERROR($E5*Assumptions!$B$5,""))</f>
        <v/>
      </c>
      <c r="R5" s="41">
        <f>IF($P5="","",IFERROR($P5*Assumptions!$B$5,""))</f>
        <v/>
      </c>
      <c r="S5" s="24">
        <f>IF(COUNTA($A5:$K5)=0,"",IFERROR(IF(OR($A5="",$B5="",$C5="",$D5="",$E5="",$F5="",$H5="",$I5="",$J5=""),"Review: complete required inputs",IF(OR(NOT(ISNUMBER($C5)),NOT(ISNUMBER($D5)),NOT(ISNUMBER($E5)),NOT(ISNUMBER($F5)),AND($G5&lt;&gt;"",NOT(ISNUMBER($G5))),NOT(ISNUMBER($J5)),$C5&lt;=0,$E5&lt;=0,$F5&lt;0,$F5&gt;1),"Review: invalid amount, size, percentage, or date",IF($I5=Assumptions!$E$8,"Deferred: scenario uses current rent",IF(OR($F5&lt;Assumptions!$B$7,$F5&gt;Assumptions!$B$8),"Review: increase outside threshold",IF(OR(IF($G5="",Assumptions!$B$6,$G5)&lt;0,IF($G5="",Assumptions!$B$6,$G5)&gt;1),"Review: churn assumption",IF($J5&gt;$D5,"Review: due date after effective period",IF($D5-$J5&lt;Assumptions!$B$10,"Review: short review window",IF($P5&lt;Assumptions!$B$9,"Review: expected impact below threshold","Ready for human review")))))))),"Review: check entered values"))</f>
        <v/>
      </c>
    </row>
    <row r="6" ht="31" customHeight="1">
      <c r="A6" s="16" t="inlineStr">
        <is>
          <t>Cedar Lantern Storage (Fictional)</t>
        </is>
      </c>
      <c r="B6" s="17" t="inlineStr">
        <is>
          <t>CL-B204</t>
        </is>
      </c>
      <c r="C6" s="37" t="n">
        <v>100</v>
      </c>
      <c r="D6" s="38" t="n">
        <v>46296</v>
      </c>
      <c r="E6" s="39" t="n">
        <v>129</v>
      </c>
      <c r="F6" s="40" t="n">
        <v>0.1</v>
      </c>
      <c r="G6" s="40" t="n">
        <v>0.03</v>
      </c>
      <c r="H6" s="16" t="inlineStr">
        <is>
          <t>Morgan Reed (Fictional)</t>
        </is>
      </c>
      <c r="I6" s="17" t="inlineStr">
        <is>
          <t>Under Review</t>
        </is>
      </c>
      <c r="J6" s="38" t="n">
        <v>46276</v>
      </c>
      <c r="K6" s="16" t="inlineStr">
        <is>
          <t>Drive-up 10 x 10 unit; short review window test.</t>
        </is>
      </c>
      <c r="L6" s="43">
        <f>IF(NOT(AND($A6&lt;&gt;"",$B6&lt;&gt;"",ISNUMBER($C6),$C6&gt;0,ISNUMBER($D6),ISNUMBER($E6),$E6&gt;0,ISNUMBER($F6),$F6&gt;=0,$F6&lt;=1,OR($G6="",AND(ISNUMBER($G6),$G6&gt;=0,$G6&lt;=1)),$H6&lt;&gt;"",$I6&lt;&gt;"",ISNUMBER($J6))),"",IFERROR(IF($I6=Assumptions!$E$8,$E6,$E6*(1+$F6)),""))</f>
        <v/>
      </c>
      <c r="M6" s="43">
        <f>IF(OR($L6="",$E6=""),"",IFERROR($L6-$E6,""))</f>
        <v/>
      </c>
      <c r="N6" s="44">
        <f>IF(NOT(AND($A6&lt;&gt;"",$B6&lt;&gt;"",ISNUMBER($C6),$C6&gt;0,ISNUMBER($D6),ISNUMBER($E6),$E6&gt;0,ISNUMBER($F6),$F6&gt;=0,$F6&lt;=1,OR($G6="",AND(ISNUMBER($G6),$G6&gt;=0,$G6&lt;=1)),$H6&lt;&gt;"",$I6&lt;&gt;"",ISNUMBER($J6))),"",IFERROR(IF($I6=Assumptions!$E$8,1,IF(OR(IF($G6="",Assumptions!$B$6,$G6)&lt;0,IF($G6="",Assumptions!$B$6,$G6)&gt;1),"",1-IF($G6="",Assumptions!$B$6,$G6))),""))</f>
        <v/>
      </c>
      <c r="O6" s="43">
        <f>IF(OR($L6="",$N6=""),"",IFERROR($L6*$N6,""))</f>
        <v/>
      </c>
      <c r="P6" s="43">
        <f>IF(OR($O6="",$E6=""),"",IFERROR($O6-$E6,""))</f>
        <v/>
      </c>
      <c r="Q6" s="43">
        <f>IF(NOT(AND($A6&lt;&gt;"",$B6&lt;&gt;"",ISNUMBER($C6),$C6&gt;0,ISNUMBER($D6),ISNUMBER($E6),$E6&gt;0,ISNUMBER($F6),$F6&gt;=0,$F6&lt;=1,OR($G6="",AND(ISNUMBER($G6),$G6&gt;=0,$G6&lt;=1)),$H6&lt;&gt;"",$I6&lt;&gt;"",ISNUMBER($J6))),"",IFERROR($E6*Assumptions!$B$5,""))</f>
        <v/>
      </c>
      <c r="R6" s="43">
        <f>IF($P6="","",IFERROR($P6*Assumptions!$B$5,""))</f>
        <v/>
      </c>
      <c r="S6" s="27">
        <f>IF(COUNTA($A6:$K6)=0,"",IFERROR(IF(OR($A6="",$B6="",$C6="",$D6="",$E6="",$F6="",$H6="",$I6="",$J6=""),"Review: complete required inputs",IF(OR(NOT(ISNUMBER($C6)),NOT(ISNUMBER($D6)),NOT(ISNUMBER($E6)),NOT(ISNUMBER($F6)),AND($G6&lt;&gt;"",NOT(ISNUMBER($G6))),NOT(ISNUMBER($J6)),$C6&lt;=0,$E6&lt;=0,$F6&lt;0,$F6&gt;1),"Review: invalid amount, size, percentage, or date",IF($I6=Assumptions!$E$8,"Deferred: scenario uses current rent",IF(OR($F6&lt;Assumptions!$B$7,$F6&gt;Assumptions!$B$8),"Review: increase outside threshold",IF(OR(IF($G6="",Assumptions!$B$6,$G6)&lt;0,IF($G6="",Assumptions!$B$6,$G6)&gt;1),"Review: churn assumption",IF($J6&gt;$D6,"Review: due date after effective period",IF($D6-$J6&lt;Assumptions!$B$10,"Review: short review window",IF($P6&lt;Assumptions!$B$9,"Review: expected impact below threshold","Ready for human review")))))))),"Review: check entered values"))</f>
        <v/>
      </c>
    </row>
    <row r="7" ht="31" customHeight="1">
      <c r="A7" s="16" t="inlineStr">
        <is>
          <t>Juniper Key Storage (Fictional)</t>
        </is>
      </c>
      <c r="B7" s="17" t="inlineStr">
        <is>
          <t>JK-J011</t>
        </is>
      </c>
      <c r="C7" s="37" t="n">
        <v>25</v>
      </c>
      <c r="D7" s="38" t="n">
        <v>46327</v>
      </c>
      <c r="E7" s="39" t="n">
        <v>59</v>
      </c>
      <c r="F7" s="40" t="n">
        <v>0</v>
      </c>
      <c r="G7" s="40" t="n">
        <v>0.02</v>
      </c>
      <c r="H7" s="16" t="inlineStr">
        <is>
          <t>Jordan Blake (Fictional)</t>
        </is>
      </c>
      <c r="I7" s="17" t="inlineStr">
        <is>
          <t>Draft</t>
        </is>
      </c>
      <c r="J7" s="38" t="n">
        <v>46282</v>
      </c>
      <c r="K7" s="16" t="inlineStr">
        <is>
          <t>Locker unit; zero increase boundary test.</t>
        </is>
      </c>
      <c r="L7" s="41">
        <f>IF(NOT(AND($A7&lt;&gt;"",$B7&lt;&gt;"",ISNUMBER($C7),$C7&gt;0,ISNUMBER($D7),ISNUMBER($E7),$E7&gt;0,ISNUMBER($F7),$F7&gt;=0,$F7&lt;=1,OR($G7="",AND(ISNUMBER($G7),$G7&gt;=0,$G7&lt;=1)),$H7&lt;&gt;"",$I7&lt;&gt;"",ISNUMBER($J7))),"",IFERROR(IF($I7=Assumptions!$E$8,$E7,$E7*(1+$F7)),""))</f>
        <v/>
      </c>
      <c r="M7" s="41">
        <f>IF(OR($L7="",$E7=""),"",IFERROR($L7-$E7,""))</f>
        <v/>
      </c>
      <c r="N7" s="42">
        <f>IF(NOT(AND($A7&lt;&gt;"",$B7&lt;&gt;"",ISNUMBER($C7),$C7&gt;0,ISNUMBER($D7),ISNUMBER($E7),$E7&gt;0,ISNUMBER($F7),$F7&gt;=0,$F7&lt;=1,OR($G7="",AND(ISNUMBER($G7),$G7&gt;=0,$G7&lt;=1)),$H7&lt;&gt;"",$I7&lt;&gt;"",ISNUMBER($J7))),"",IFERROR(IF($I7=Assumptions!$E$8,1,IF(OR(IF($G7="",Assumptions!$B$6,$G7)&lt;0,IF($G7="",Assumptions!$B$6,$G7)&gt;1),"",1-IF($G7="",Assumptions!$B$6,$G7))),""))</f>
        <v/>
      </c>
      <c r="O7" s="41">
        <f>IF(OR($L7="",$N7=""),"",IFERROR($L7*$N7,""))</f>
        <v/>
      </c>
      <c r="P7" s="41">
        <f>IF(OR($O7="",$E7=""),"",IFERROR($O7-$E7,""))</f>
        <v/>
      </c>
      <c r="Q7" s="41">
        <f>IF(NOT(AND($A7&lt;&gt;"",$B7&lt;&gt;"",ISNUMBER($C7),$C7&gt;0,ISNUMBER($D7),ISNUMBER($E7),$E7&gt;0,ISNUMBER($F7),$F7&gt;=0,$F7&lt;=1,OR($G7="",AND(ISNUMBER($G7),$G7&gt;=0,$G7&lt;=1)),$H7&lt;&gt;"",$I7&lt;&gt;"",ISNUMBER($J7))),"",IFERROR($E7*Assumptions!$B$5,""))</f>
        <v/>
      </c>
      <c r="R7" s="41">
        <f>IF($P7="","",IFERROR($P7*Assumptions!$B$5,""))</f>
        <v/>
      </c>
      <c r="S7" s="24">
        <f>IF(COUNTA($A7:$K7)=0,"",IFERROR(IF(OR($A7="",$B7="",$C7="",$D7="",$E7="",$F7="",$H7="",$I7="",$J7=""),"Review: complete required inputs",IF(OR(NOT(ISNUMBER($C7)),NOT(ISNUMBER($D7)),NOT(ISNUMBER($E7)),NOT(ISNUMBER($F7)),AND($G7&lt;&gt;"",NOT(ISNUMBER($G7))),NOT(ISNUMBER($J7)),$C7&lt;=0,$E7&lt;=0,$F7&lt;0,$F7&gt;1),"Review: invalid amount, size, percentage, or date",IF($I7=Assumptions!$E$8,"Deferred: scenario uses current rent",IF(OR($F7&lt;Assumptions!$B$7,$F7&gt;Assumptions!$B$8),"Review: increase outside threshold",IF(OR(IF($G7="",Assumptions!$B$6,$G7)&lt;0,IF($G7="",Assumptions!$B$6,$G7)&gt;1),"Review: churn assumption",IF($J7&gt;$D7,"Review: due date after effective period",IF($D7-$J7&lt;Assumptions!$B$10,"Review: short review window",IF($P7&lt;Assumptions!$B$9,"Review: expected impact below threshold","Ready for human review")))))))),"Review: check entered values"))</f>
        <v/>
      </c>
    </row>
    <row r="8" ht="31" customHeight="1">
      <c r="A8" s="16" t="inlineStr">
        <is>
          <t>Juniper Key Storage (Fictional)</t>
        </is>
      </c>
      <c r="B8" s="17" t="inlineStr">
        <is>
          <t>JK-K118</t>
        </is>
      </c>
      <c r="C8" s="37" t="n">
        <v>150</v>
      </c>
      <c r="D8" s="38" t="n">
        <v>46327</v>
      </c>
      <c r="E8" s="39" t="n">
        <v>189</v>
      </c>
      <c r="F8" s="40" t="n">
        <v>0.2</v>
      </c>
      <c r="G8" s="40" t="n">
        <v>0.08</v>
      </c>
      <c r="H8" s="16" t="inlineStr">
        <is>
          <t>Casey Monroe (Fictional)</t>
        </is>
      </c>
      <c r="I8" s="17" t="inlineStr">
        <is>
          <t>Scheduled</t>
        </is>
      </c>
      <c r="J8" s="38" t="n">
        <v>46292</v>
      </c>
      <c r="K8" s="16" t="inlineStr">
        <is>
          <t>Interior 10 x 15 unit; maximum review threshold boundary.</t>
        </is>
      </c>
      <c r="L8" s="43">
        <f>IF(NOT(AND($A8&lt;&gt;"",$B8&lt;&gt;"",ISNUMBER($C8),$C8&gt;0,ISNUMBER($D8),ISNUMBER($E8),$E8&gt;0,ISNUMBER($F8),$F8&gt;=0,$F8&lt;=1,OR($G8="",AND(ISNUMBER($G8),$G8&gt;=0,$G8&lt;=1)),$H8&lt;&gt;"",$I8&lt;&gt;"",ISNUMBER($J8))),"",IFERROR(IF($I8=Assumptions!$E$8,$E8,$E8*(1+$F8)),""))</f>
        <v/>
      </c>
      <c r="M8" s="43">
        <f>IF(OR($L8="",$E8=""),"",IFERROR($L8-$E8,""))</f>
        <v/>
      </c>
      <c r="N8" s="44">
        <f>IF(NOT(AND($A8&lt;&gt;"",$B8&lt;&gt;"",ISNUMBER($C8),$C8&gt;0,ISNUMBER($D8),ISNUMBER($E8),$E8&gt;0,ISNUMBER($F8),$F8&gt;=0,$F8&lt;=1,OR($G8="",AND(ISNUMBER($G8),$G8&gt;=0,$G8&lt;=1)),$H8&lt;&gt;"",$I8&lt;&gt;"",ISNUMBER($J8))),"",IFERROR(IF($I8=Assumptions!$E$8,1,IF(OR(IF($G8="",Assumptions!$B$6,$G8)&lt;0,IF($G8="",Assumptions!$B$6,$G8)&gt;1),"",1-IF($G8="",Assumptions!$B$6,$G8))),""))</f>
        <v/>
      </c>
      <c r="O8" s="43">
        <f>IF(OR($L8="",$N8=""),"",IFERROR($L8*$N8,""))</f>
        <v/>
      </c>
      <c r="P8" s="43">
        <f>IF(OR($O8="",$E8=""),"",IFERROR($O8-$E8,""))</f>
        <v/>
      </c>
      <c r="Q8" s="43">
        <f>IF(NOT(AND($A8&lt;&gt;"",$B8&lt;&gt;"",ISNUMBER($C8),$C8&gt;0,ISNUMBER($D8),ISNUMBER($E8),$E8&gt;0,ISNUMBER($F8),$F8&gt;=0,$F8&lt;=1,OR($G8="",AND(ISNUMBER($G8),$G8&gt;=0,$G8&lt;=1)),$H8&lt;&gt;"",$I8&lt;&gt;"",ISNUMBER($J8))),"",IFERROR($E8*Assumptions!$B$5,""))</f>
        <v/>
      </c>
      <c r="R8" s="43">
        <f>IF($P8="","",IFERROR($P8*Assumptions!$B$5,""))</f>
        <v/>
      </c>
      <c r="S8" s="27">
        <f>IF(COUNTA($A8:$K8)=0,"",IFERROR(IF(OR($A8="",$B8="",$C8="",$D8="",$E8="",$F8="",$H8="",$I8="",$J8=""),"Review: complete required inputs",IF(OR(NOT(ISNUMBER($C8)),NOT(ISNUMBER($D8)),NOT(ISNUMBER($E8)),NOT(ISNUMBER($F8)),AND($G8&lt;&gt;"",NOT(ISNUMBER($G8))),NOT(ISNUMBER($J8)),$C8&lt;=0,$E8&lt;=0,$F8&lt;0,$F8&gt;1),"Review: invalid amount, size, percentage, or date",IF($I8=Assumptions!$E$8,"Deferred: scenario uses current rent",IF(OR($F8&lt;Assumptions!$B$7,$F8&gt;Assumptions!$B$8),"Review: increase outside threshold",IF(OR(IF($G8="",Assumptions!$B$6,$G8)&lt;0,IF($G8="",Assumptions!$B$6,$G8)&gt;1),"Review: churn assumption",IF($J8&gt;$D8,"Review: due date after effective period",IF($D8-$J8&lt;Assumptions!$B$10,"Review: short review window",IF($P8&lt;Assumptions!$B$9,"Review: expected impact below threshold","Ready for human review")))))))),"Review: check entered values"))</f>
        <v/>
      </c>
    </row>
    <row r="9" ht="31" customHeight="1">
      <c r="A9" s="16" t="inlineStr">
        <is>
          <t>Blue Finch Self Storage (Fictional)</t>
        </is>
      </c>
      <c r="B9" s="17" t="inlineStr">
        <is>
          <t>BF-031</t>
        </is>
      </c>
      <c r="C9" s="37" t="n">
        <v>75</v>
      </c>
      <c r="D9" s="38" t="n">
        <v>46357</v>
      </c>
      <c r="E9" s="39" t="n">
        <v>112</v>
      </c>
      <c r="F9" s="40" t="n">
        <v>0.07000000000000001</v>
      </c>
      <c r="G9" s="40" t="n">
        <v>0</v>
      </c>
      <c r="H9" s="16" t="inlineStr">
        <is>
          <t>Avery Cole (Fictional)</t>
        </is>
      </c>
      <c r="I9" s="17" t="inlineStr">
        <is>
          <t>Scheduled</t>
        </is>
      </c>
      <c r="J9" s="38" t="n">
        <v>46326</v>
      </c>
      <c r="K9" s="16" t="inlineStr">
        <is>
          <t>Interior 5 x 15 unit; zero churn boundary test.</t>
        </is>
      </c>
      <c r="L9" s="41">
        <f>IF(NOT(AND($A9&lt;&gt;"",$B9&lt;&gt;"",ISNUMBER($C9),$C9&gt;0,ISNUMBER($D9),ISNUMBER($E9),$E9&gt;0,ISNUMBER($F9),$F9&gt;=0,$F9&lt;=1,OR($G9="",AND(ISNUMBER($G9),$G9&gt;=0,$G9&lt;=1)),$H9&lt;&gt;"",$I9&lt;&gt;"",ISNUMBER($J9))),"",IFERROR(IF($I9=Assumptions!$E$8,$E9,$E9*(1+$F9)),""))</f>
        <v/>
      </c>
      <c r="M9" s="41">
        <f>IF(OR($L9="",$E9=""),"",IFERROR($L9-$E9,""))</f>
        <v/>
      </c>
      <c r="N9" s="42">
        <f>IF(NOT(AND($A9&lt;&gt;"",$B9&lt;&gt;"",ISNUMBER($C9),$C9&gt;0,ISNUMBER($D9),ISNUMBER($E9),$E9&gt;0,ISNUMBER($F9),$F9&gt;=0,$F9&lt;=1,OR($G9="",AND(ISNUMBER($G9),$G9&gt;=0,$G9&lt;=1)),$H9&lt;&gt;"",$I9&lt;&gt;"",ISNUMBER($J9))),"",IFERROR(IF($I9=Assumptions!$E$8,1,IF(OR(IF($G9="",Assumptions!$B$6,$G9)&lt;0,IF($G9="",Assumptions!$B$6,$G9)&gt;1),"",1-IF($G9="",Assumptions!$B$6,$G9))),""))</f>
        <v/>
      </c>
      <c r="O9" s="41">
        <f>IF(OR($L9="",$N9=""),"",IFERROR($L9*$N9,""))</f>
        <v/>
      </c>
      <c r="P9" s="41">
        <f>IF(OR($O9="",$E9=""),"",IFERROR($O9-$E9,""))</f>
        <v/>
      </c>
      <c r="Q9" s="41">
        <f>IF(NOT(AND($A9&lt;&gt;"",$B9&lt;&gt;"",ISNUMBER($C9),$C9&gt;0,ISNUMBER($D9),ISNUMBER($E9),$E9&gt;0,ISNUMBER($F9),$F9&gt;=0,$F9&lt;=1,OR($G9="",AND(ISNUMBER($G9),$G9&gt;=0,$G9&lt;=1)),$H9&lt;&gt;"",$I9&lt;&gt;"",ISNUMBER($J9))),"",IFERROR($E9*Assumptions!$B$5,""))</f>
        <v/>
      </c>
      <c r="R9" s="41">
        <f>IF($P9="","",IFERROR($P9*Assumptions!$B$5,""))</f>
        <v/>
      </c>
      <c r="S9" s="24">
        <f>IF(COUNTA($A9:$K9)=0,"",IFERROR(IF(OR($A9="",$B9="",$C9="",$D9="",$E9="",$F9="",$H9="",$I9="",$J9=""),"Review: complete required inputs",IF(OR(NOT(ISNUMBER($C9)),NOT(ISNUMBER($D9)),NOT(ISNUMBER($E9)),NOT(ISNUMBER($F9)),AND($G9&lt;&gt;"",NOT(ISNUMBER($G9))),NOT(ISNUMBER($J9)),$C9&lt;=0,$E9&lt;=0,$F9&lt;0,$F9&gt;1),"Review: invalid amount, size, percentage, or date",IF($I9=Assumptions!$E$8,"Deferred: scenario uses current rent",IF(OR($F9&lt;Assumptions!$B$7,$F9&gt;Assumptions!$B$8),"Review: increase outside threshold",IF(OR(IF($G9="",Assumptions!$B$6,$G9)&lt;0,IF($G9="",Assumptions!$B$6,$G9)&gt;1),"Review: churn assumption",IF($J9&gt;$D9,"Review: due date after effective period",IF($D9-$J9&lt;Assumptions!$B$10,"Review: short review window",IF($P9&lt;Assumptions!$B$9,"Review: expected impact below threshold","Ready for human review")))))))),"Review: check entered values"))</f>
        <v/>
      </c>
    </row>
    <row r="10" ht="31" customHeight="1">
      <c r="A10" s="16" t="inlineStr">
        <is>
          <t>Blue Finch Self Storage (Fictional)</t>
        </is>
      </c>
      <c r="B10" s="17" t="inlineStr">
        <is>
          <t>BF-207</t>
        </is>
      </c>
      <c r="C10" s="37" t="n">
        <v>200</v>
      </c>
      <c r="D10" s="38" t="n">
        <v>46357</v>
      </c>
      <c r="E10" s="39" t="n">
        <v>239</v>
      </c>
      <c r="F10" s="40" t="n">
        <v>0.05</v>
      </c>
      <c r="G10" s="40" t="n">
        <v>0.1</v>
      </c>
      <c r="H10" s="16" t="inlineStr">
        <is>
          <t>Morgan Reed (Fictional)</t>
        </is>
      </c>
      <c r="I10" s="17" t="inlineStr">
        <is>
          <t>Under Review</t>
        </is>
      </c>
      <c r="J10" s="38" t="n">
        <v>46325</v>
      </c>
      <c r="K10" s="16" t="inlineStr">
        <is>
          <t>Drive-up 10 x 20 unit; higher churn scenario.</t>
        </is>
      </c>
      <c r="L10" s="43">
        <f>IF(NOT(AND($A10&lt;&gt;"",$B10&lt;&gt;"",ISNUMBER($C10),$C10&gt;0,ISNUMBER($D10),ISNUMBER($E10),$E10&gt;0,ISNUMBER($F10),$F10&gt;=0,$F10&lt;=1,OR($G10="",AND(ISNUMBER($G10),$G10&gt;=0,$G10&lt;=1)),$H10&lt;&gt;"",$I10&lt;&gt;"",ISNUMBER($J10))),"",IFERROR(IF($I10=Assumptions!$E$8,$E10,$E10*(1+$F10)),""))</f>
        <v/>
      </c>
      <c r="M10" s="43">
        <f>IF(OR($L10="",$E10=""),"",IFERROR($L10-$E10,""))</f>
        <v/>
      </c>
      <c r="N10" s="44">
        <f>IF(NOT(AND($A10&lt;&gt;"",$B10&lt;&gt;"",ISNUMBER($C10),$C10&gt;0,ISNUMBER($D10),ISNUMBER($E10),$E10&gt;0,ISNUMBER($F10),$F10&gt;=0,$F10&lt;=1,OR($G10="",AND(ISNUMBER($G10),$G10&gt;=0,$G10&lt;=1)),$H10&lt;&gt;"",$I10&lt;&gt;"",ISNUMBER($J10))),"",IFERROR(IF($I10=Assumptions!$E$8,1,IF(OR(IF($G10="",Assumptions!$B$6,$G10)&lt;0,IF($G10="",Assumptions!$B$6,$G10)&gt;1),"",1-IF($G10="",Assumptions!$B$6,$G10))),""))</f>
        <v/>
      </c>
      <c r="O10" s="43">
        <f>IF(OR($L10="",$N10=""),"",IFERROR($L10*$N10,""))</f>
        <v/>
      </c>
      <c r="P10" s="43">
        <f>IF(OR($O10="",$E10=""),"",IFERROR($O10-$E10,""))</f>
        <v/>
      </c>
      <c r="Q10" s="43">
        <f>IF(NOT(AND($A10&lt;&gt;"",$B10&lt;&gt;"",ISNUMBER($C10),$C10&gt;0,ISNUMBER($D10),ISNUMBER($E10),$E10&gt;0,ISNUMBER($F10),$F10&gt;=0,$F10&lt;=1,OR($G10="",AND(ISNUMBER($G10),$G10&gt;=0,$G10&lt;=1)),$H10&lt;&gt;"",$I10&lt;&gt;"",ISNUMBER($J10))),"",IFERROR($E10*Assumptions!$B$5,""))</f>
        <v/>
      </c>
      <c r="R10" s="43">
        <f>IF($P10="","",IFERROR($P10*Assumptions!$B$5,""))</f>
        <v/>
      </c>
      <c r="S10" s="27">
        <f>IF(COUNTA($A10:$K10)=0,"",IFERROR(IF(OR($A10="",$B10="",$C10="",$D10="",$E10="",$F10="",$H10="",$I10="",$J10=""),"Review: complete required inputs",IF(OR(NOT(ISNUMBER($C10)),NOT(ISNUMBER($D10)),NOT(ISNUMBER($E10)),NOT(ISNUMBER($F10)),AND($G10&lt;&gt;"",NOT(ISNUMBER($G10))),NOT(ISNUMBER($J10)),$C10&lt;=0,$E10&lt;=0,$F10&lt;0,$F10&gt;1),"Review: invalid amount, size, percentage, or date",IF($I10=Assumptions!$E$8,"Deferred: scenario uses current rent",IF(OR($F10&lt;Assumptions!$B$7,$F10&gt;Assumptions!$B$8),"Review: increase outside threshold",IF(OR(IF($G10="",Assumptions!$B$6,$G10)&lt;0,IF($G10="",Assumptions!$B$6,$G10)&gt;1),"Review: churn assumption",IF($J10&gt;$D10,"Review: due date after effective period",IF($D10-$J10&lt;Assumptions!$B$10,"Review: short review window",IF($P10&lt;Assumptions!$B$9,"Review: expected impact below threshold","Ready for human review")))))))),"Review: check entered values"))</f>
        <v/>
      </c>
    </row>
    <row r="11" ht="31" customHeight="1">
      <c r="A11" s="16" t="inlineStr">
        <is>
          <t>Harbor Pine Storage (Fictional)</t>
        </is>
      </c>
      <c r="B11" s="17" t="inlineStr">
        <is>
          <t>HP-014</t>
        </is>
      </c>
      <c r="C11" s="37" t="n">
        <v>100</v>
      </c>
      <c r="D11" s="38" t="n">
        <v>46388</v>
      </c>
      <c r="E11" s="39" t="n">
        <v>145</v>
      </c>
      <c r="F11" s="40" t="n">
        <v>0.12</v>
      </c>
      <c r="G11" s="40" t="n"/>
      <c r="H11" s="16" t="inlineStr">
        <is>
          <t>Jordan Blake (Fictional)</t>
        </is>
      </c>
      <c r="I11" s="17" t="inlineStr">
        <is>
          <t>Draft</t>
        </is>
      </c>
      <c r="J11" s="38" t="n">
        <v>46358</v>
      </c>
      <c r="K11" s="16" t="inlineStr">
        <is>
          <t>Interior 10 x 10 unit; lead-day boundary and default churn.</t>
        </is>
      </c>
      <c r="L11" s="41">
        <f>IF(NOT(AND($A11&lt;&gt;"",$B11&lt;&gt;"",ISNUMBER($C11),$C11&gt;0,ISNUMBER($D11),ISNUMBER($E11),$E11&gt;0,ISNUMBER($F11),$F11&gt;=0,$F11&lt;=1,OR($G11="",AND(ISNUMBER($G11),$G11&gt;=0,$G11&lt;=1)),$H11&lt;&gt;"",$I11&lt;&gt;"",ISNUMBER($J11))),"",IFERROR(IF($I11=Assumptions!$E$8,$E11,$E11*(1+$F11)),""))</f>
        <v/>
      </c>
      <c r="M11" s="41">
        <f>IF(OR($L11="",$E11=""),"",IFERROR($L11-$E11,""))</f>
        <v/>
      </c>
      <c r="N11" s="42">
        <f>IF(NOT(AND($A11&lt;&gt;"",$B11&lt;&gt;"",ISNUMBER($C11),$C11&gt;0,ISNUMBER($D11),ISNUMBER($E11),$E11&gt;0,ISNUMBER($F11),$F11&gt;=0,$F11&lt;=1,OR($G11="",AND(ISNUMBER($G11),$G11&gt;=0,$G11&lt;=1)),$H11&lt;&gt;"",$I11&lt;&gt;"",ISNUMBER($J11))),"",IFERROR(IF($I11=Assumptions!$E$8,1,IF(OR(IF($G11="",Assumptions!$B$6,$G11)&lt;0,IF($G11="",Assumptions!$B$6,$G11)&gt;1),"",1-IF($G11="",Assumptions!$B$6,$G11))),""))</f>
        <v/>
      </c>
      <c r="O11" s="41">
        <f>IF(OR($L11="",$N11=""),"",IFERROR($L11*$N11,""))</f>
        <v/>
      </c>
      <c r="P11" s="41">
        <f>IF(OR($O11="",$E11=""),"",IFERROR($O11-$E11,""))</f>
        <v/>
      </c>
      <c r="Q11" s="41">
        <f>IF(NOT(AND($A11&lt;&gt;"",$B11&lt;&gt;"",ISNUMBER($C11),$C11&gt;0,ISNUMBER($D11),ISNUMBER($E11),$E11&gt;0,ISNUMBER($F11),$F11&gt;=0,$F11&lt;=1,OR($G11="",AND(ISNUMBER($G11),$G11&gt;=0,$G11&lt;=1)),$H11&lt;&gt;"",$I11&lt;&gt;"",ISNUMBER($J11))),"",IFERROR($E11*Assumptions!$B$5,""))</f>
        <v/>
      </c>
      <c r="R11" s="41">
        <f>IF($P11="","",IFERROR($P11*Assumptions!$B$5,""))</f>
        <v/>
      </c>
      <c r="S11" s="24">
        <f>IF(COUNTA($A11:$K11)=0,"",IFERROR(IF(OR($A11="",$B11="",$C11="",$D11="",$E11="",$F11="",$H11="",$I11="",$J11=""),"Review: complete required inputs",IF(OR(NOT(ISNUMBER($C11)),NOT(ISNUMBER($D11)),NOT(ISNUMBER($E11)),NOT(ISNUMBER($F11)),AND($G11&lt;&gt;"",NOT(ISNUMBER($G11))),NOT(ISNUMBER($J11)),$C11&lt;=0,$E11&lt;=0,$F11&lt;0,$F11&gt;1),"Review: invalid amount, size, percentage, or date",IF($I11=Assumptions!$E$8,"Deferred: scenario uses current rent",IF(OR($F11&lt;Assumptions!$B$7,$F11&gt;Assumptions!$B$8),"Review: increase outside threshold",IF(OR(IF($G11="",Assumptions!$B$6,$G11)&lt;0,IF($G11="",Assumptions!$B$6,$G11)&gt;1),"Review: churn assumption",IF($J11&gt;$D11,"Review: due date after effective period",IF($D11-$J11&lt;Assumptions!$B$10,"Review: short review window",IF($P11&lt;Assumptions!$B$9,"Review: expected impact below threshold","Ready for human review")))))))),"Review: check entered values"))</f>
        <v/>
      </c>
    </row>
    <row r="12" ht="31" customHeight="1">
      <c r="A12" s="16" t="inlineStr">
        <is>
          <t>Harbor Pine Storage (Fictional)</t>
        </is>
      </c>
      <c r="B12" s="17" t="inlineStr">
        <is>
          <t>HP-088</t>
        </is>
      </c>
      <c r="C12" s="37" t="n">
        <v>300</v>
      </c>
      <c r="D12" s="38" t="n">
        <v>46388</v>
      </c>
      <c r="E12" s="39" t="n">
        <v>319</v>
      </c>
      <c r="F12" s="40" t="n">
        <v>0.09</v>
      </c>
      <c r="G12" s="40" t="n">
        <v>0.06</v>
      </c>
      <c r="H12" s="16" t="inlineStr">
        <is>
          <t>Casey Monroe (Fictional)</t>
        </is>
      </c>
      <c r="I12" s="17" t="inlineStr">
        <is>
          <t>Scheduled</t>
        </is>
      </c>
      <c r="J12" s="38" t="n">
        <v>46393</v>
      </c>
      <c r="K12" s="16" t="inlineStr">
        <is>
          <t>Drive-up 10 x 30 unit; due date after effective period test.</t>
        </is>
      </c>
      <c r="L12" s="43">
        <f>IF(NOT(AND($A12&lt;&gt;"",$B12&lt;&gt;"",ISNUMBER($C12),$C12&gt;0,ISNUMBER($D12),ISNUMBER($E12),$E12&gt;0,ISNUMBER($F12),$F12&gt;=0,$F12&lt;=1,OR($G12="",AND(ISNUMBER($G12),$G12&gt;=0,$G12&lt;=1)),$H12&lt;&gt;"",$I12&lt;&gt;"",ISNUMBER($J12))),"",IFERROR(IF($I12=Assumptions!$E$8,$E12,$E12*(1+$F12)),""))</f>
        <v/>
      </c>
      <c r="M12" s="43">
        <f>IF(OR($L12="",$E12=""),"",IFERROR($L12-$E12,""))</f>
        <v/>
      </c>
      <c r="N12" s="44">
        <f>IF(NOT(AND($A12&lt;&gt;"",$B12&lt;&gt;"",ISNUMBER($C12),$C12&gt;0,ISNUMBER($D12),ISNUMBER($E12),$E12&gt;0,ISNUMBER($F12),$F12&gt;=0,$F12&lt;=1,OR($G12="",AND(ISNUMBER($G12),$G12&gt;=0,$G12&lt;=1)),$H12&lt;&gt;"",$I12&lt;&gt;"",ISNUMBER($J12))),"",IFERROR(IF($I12=Assumptions!$E$8,1,IF(OR(IF($G12="",Assumptions!$B$6,$G12)&lt;0,IF($G12="",Assumptions!$B$6,$G12)&gt;1),"",1-IF($G12="",Assumptions!$B$6,$G12))),""))</f>
        <v/>
      </c>
      <c r="O12" s="43">
        <f>IF(OR($L12="",$N12=""),"",IFERROR($L12*$N12,""))</f>
        <v/>
      </c>
      <c r="P12" s="43">
        <f>IF(OR($O12="",$E12=""),"",IFERROR($O12-$E12,""))</f>
        <v/>
      </c>
      <c r="Q12" s="43">
        <f>IF(NOT(AND($A12&lt;&gt;"",$B12&lt;&gt;"",ISNUMBER($C12),$C12&gt;0,ISNUMBER($D12),ISNUMBER($E12),$E12&gt;0,ISNUMBER($F12),$F12&gt;=0,$F12&lt;=1,OR($G12="",AND(ISNUMBER($G12),$G12&gt;=0,$G12&lt;=1)),$H12&lt;&gt;"",$I12&lt;&gt;"",ISNUMBER($J12))),"",IFERROR($E12*Assumptions!$B$5,""))</f>
        <v/>
      </c>
      <c r="R12" s="43">
        <f>IF($P12="","",IFERROR($P12*Assumptions!$B$5,""))</f>
        <v/>
      </c>
      <c r="S12" s="27">
        <f>IF(COUNTA($A12:$K12)=0,"",IFERROR(IF(OR($A12="",$B12="",$C12="",$D12="",$E12="",$F12="",$H12="",$I12="",$J12=""),"Review: complete required inputs",IF(OR(NOT(ISNUMBER($C12)),NOT(ISNUMBER($D12)),NOT(ISNUMBER($E12)),NOT(ISNUMBER($F12)),AND($G12&lt;&gt;"",NOT(ISNUMBER($G12))),NOT(ISNUMBER($J12)),$C12&lt;=0,$E12&lt;=0,$F12&lt;0,$F12&gt;1),"Review: invalid amount, size, percentage, or date",IF($I12=Assumptions!$E$8,"Deferred: scenario uses current rent",IF(OR($F12&lt;Assumptions!$B$7,$F12&gt;Assumptions!$B$8),"Review: increase outside threshold",IF(OR(IF($G12="",Assumptions!$B$6,$G12)&lt;0,IF($G12="",Assumptions!$B$6,$G12)&gt;1),"Review: churn assumption",IF($J12&gt;$D12,"Review: due date after effective period",IF($D12-$J12&lt;Assumptions!$B$10,"Review: short review window",IF($P12&lt;Assumptions!$B$9,"Review: expected impact below threshold","Ready for human review")))))))),"Review: check entered values"))</f>
        <v/>
      </c>
    </row>
    <row r="13" ht="31" customHeight="1">
      <c r="A13" s="16" t="inlineStr">
        <is>
          <t>Cedar Lantern Storage (Fictional)</t>
        </is>
      </c>
      <c r="B13" s="17" t="inlineStr">
        <is>
          <t>CL-C315</t>
        </is>
      </c>
      <c r="C13" s="37" t="n">
        <v>50</v>
      </c>
      <c r="D13" s="38" t="n">
        <v>46419</v>
      </c>
      <c r="E13" s="39" t="n">
        <v>92</v>
      </c>
      <c r="F13" s="40" t="n">
        <v>0.25</v>
      </c>
      <c r="G13" s="40" t="n">
        <v>0.04</v>
      </c>
      <c r="H13" s="16" t="inlineStr">
        <is>
          <t>Avery Cole (Fictional)</t>
        </is>
      </c>
      <c r="I13" s="17" t="inlineStr">
        <is>
          <t>Under Review</t>
        </is>
      </c>
      <c r="J13" s="38" t="n">
        <v>46379</v>
      </c>
      <c r="K13" s="16" t="inlineStr">
        <is>
          <t>Interior 5 x 10 unit; increase above the review threshold.</t>
        </is>
      </c>
      <c r="L13" s="41">
        <f>IF(NOT(AND($A13&lt;&gt;"",$B13&lt;&gt;"",ISNUMBER($C13),$C13&gt;0,ISNUMBER($D13),ISNUMBER($E13),$E13&gt;0,ISNUMBER($F13),$F13&gt;=0,$F13&lt;=1,OR($G13="",AND(ISNUMBER($G13),$G13&gt;=0,$G13&lt;=1)),$H13&lt;&gt;"",$I13&lt;&gt;"",ISNUMBER($J13))),"",IFERROR(IF($I13=Assumptions!$E$8,$E13,$E13*(1+$F13)),""))</f>
        <v/>
      </c>
      <c r="M13" s="41">
        <f>IF(OR($L13="",$E13=""),"",IFERROR($L13-$E13,""))</f>
        <v/>
      </c>
      <c r="N13" s="42">
        <f>IF(NOT(AND($A13&lt;&gt;"",$B13&lt;&gt;"",ISNUMBER($C13),$C13&gt;0,ISNUMBER($D13),ISNUMBER($E13),$E13&gt;0,ISNUMBER($F13),$F13&gt;=0,$F13&lt;=1,OR($G13="",AND(ISNUMBER($G13),$G13&gt;=0,$G13&lt;=1)),$H13&lt;&gt;"",$I13&lt;&gt;"",ISNUMBER($J13))),"",IFERROR(IF($I13=Assumptions!$E$8,1,IF(OR(IF($G13="",Assumptions!$B$6,$G13)&lt;0,IF($G13="",Assumptions!$B$6,$G13)&gt;1),"",1-IF($G13="",Assumptions!$B$6,$G13))),""))</f>
        <v/>
      </c>
      <c r="O13" s="41">
        <f>IF(OR($L13="",$N13=""),"",IFERROR($L13*$N13,""))</f>
        <v/>
      </c>
      <c r="P13" s="41">
        <f>IF(OR($O13="",$E13=""),"",IFERROR($O13-$E13,""))</f>
        <v/>
      </c>
      <c r="Q13" s="41">
        <f>IF(NOT(AND($A13&lt;&gt;"",$B13&lt;&gt;"",ISNUMBER($C13),$C13&gt;0,ISNUMBER($D13),ISNUMBER($E13),$E13&gt;0,ISNUMBER($F13),$F13&gt;=0,$F13&lt;=1,OR($G13="",AND(ISNUMBER($G13),$G13&gt;=0,$G13&lt;=1)),$H13&lt;&gt;"",$I13&lt;&gt;"",ISNUMBER($J13))),"",IFERROR($E13*Assumptions!$B$5,""))</f>
        <v/>
      </c>
      <c r="R13" s="41">
        <f>IF($P13="","",IFERROR($P13*Assumptions!$B$5,""))</f>
        <v/>
      </c>
      <c r="S13" s="24">
        <f>IF(COUNTA($A13:$K13)=0,"",IFERROR(IF(OR($A13="",$B13="",$C13="",$D13="",$E13="",$F13="",$H13="",$I13="",$J13=""),"Review: complete required inputs",IF(OR(NOT(ISNUMBER($C13)),NOT(ISNUMBER($D13)),NOT(ISNUMBER($E13)),NOT(ISNUMBER($F13)),AND($G13&lt;&gt;"",NOT(ISNUMBER($G13))),NOT(ISNUMBER($J13)),$C13&lt;=0,$E13&lt;=0,$F13&lt;0,$F13&gt;1),"Review: invalid amount, size, percentage, or date",IF($I13=Assumptions!$E$8,"Deferred: scenario uses current rent",IF(OR($F13&lt;Assumptions!$B$7,$F13&gt;Assumptions!$B$8),"Review: increase outside threshold",IF(OR(IF($G13="",Assumptions!$B$6,$G13)&lt;0,IF($G13="",Assumptions!$B$6,$G13)&gt;1),"Review: churn assumption",IF($J13&gt;$D13,"Review: due date after effective period",IF($D13-$J13&lt;Assumptions!$B$10,"Review: short review window",IF($P13&lt;Assumptions!$B$9,"Review: expected impact below threshold","Ready for human review")))))))),"Review: check entered values"))</f>
        <v/>
      </c>
    </row>
    <row r="14" ht="31" customHeight="1">
      <c r="A14" s="16" t="inlineStr">
        <is>
          <t>Juniper Key Storage (Fictional)</t>
        </is>
      </c>
      <c r="B14" s="17" t="inlineStr">
        <is>
          <t>JK-J204</t>
        </is>
      </c>
      <c r="C14" s="37" t="n">
        <v>100</v>
      </c>
      <c r="D14" s="38" t="n">
        <v>46419</v>
      </c>
      <c r="E14" s="39" t="n">
        <v>138</v>
      </c>
      <c r="F14" s="40" t="n">
        <v>0.15</v>
      </c>
      <c r="G14" s="40" t="n">
        <v>0.07000000000000001</v>
      </c>
      <c r="H14" s="16" t="inlineStr">
        <is>
          <t>Morgan Reed (Fictional)</t>
        </is>
      </c>
      <c r="I14" s="17" t="inlineStr">
        <is>
          <t>Deferred</t>
        </is>
      </c>
      <c r="J14" s="38" t="n">
        <v>46404</v>
      </c>
      <c r="K14" s="16" t="inlineStr">
        <is>
          <t>Drive-up 10 x 10 unit; deferred status exclusion test.</t>
        </is>
      </c>
      <c r="L14" s="43">
        <f>IF(NOT(AND($A14&lt;&gt;"",$B14&lt;&gt;"",ISNUMBER($C14),$C14&gt;0,ISNUMBER($D14),ISNUMBER($E14),$E14&gt;0,ISNUMBER($F14),$F14&gt;=0,$F14&lt;=1,OR($G14="",AND(ISNUMBER($G14),$G14&gt;=0,$G14&lt;=1)),$H14&lt;&gt;"",$I14&lt;&gt;"",ISNUMBER($J14))),"",IFERROR(IF($I14=Assumptions!$E$8,$E14,$E14*(1+$F14)),""))</f>
        <v/>
      </c>
      <c r="M14" s="43">
        <f>IF(OR($L14="",$E14=""),"",IFERROR($L14-$E14,""))</f>
        <v/>
      </c>
      <c r="N14" s="44">
        <f>IF(NOT(AND($A14&lt;&gt;"",$B14&lt;&gt;"",ISNUMBER($C14),$C14&gt;0,ISNUMBER($D14),ISNUMBER($E14),$E14&gt;0,ISNUMBER($F14),$F14&gt;=0,$F14&lt;=1,OR($G14="",AND(ISNUMBER($G14),$G14&gt;=0,$G14&lt;=1)),$H14&lt;&gt;"",$I14&lt;&gt;"",ISNUMBER($J14))),"",IFERROR(IF($I14=Assumptions!$E$8,1,IF(OR(IF($G14="",Assumptions!$B$6,$G14)&lt;0,IF($G14="",Assumptions!$B$6,$G14)&gt;1),"",1-IF($G14="",Assumptions!$B$6,$G14))),""))</f>
        <v/>
      </c>
      <c r="O14" s="43">
        <f>IF(OR($L14="",$N14=""),"",IFERROR($L14*$N14,""))</f>
        <v/>
      </c>
      <c r="P14" s="43">
        <f>IF(OR($O14="",$E14=""),"",IFERROR($O14-$E14,""))</f>
        <v/>
      </c>
      <c r="Q14" s="43">
        <f>IF(NOT(AND($A14&lt;&gt;"",$B14&lt;&gt;"",ISNUMBER($C14),$C14&gt;0,ISNUMBER($D14),ISNUMBER($E14),$E14&gt;0,ISNUMBER($F14),$F14&gt;=0,$F14&lt;=1,OR($G14="",AND(ISNUMBER($G14),$G14&gt;=0,$G14&lt;=1)),$H14&lt;&gt;"",$I14&lt;&gt;"",ISNUMBER($J14))),"",IFERROR($E14*Assumptions!$B$5,""))</f>
        <v/>
      </c>
      <c r="R14" s="43">
        <f>IF($P14="","",IFERROR($P14*Assumptions!$B$5,""))</f>
        <v/>
      </c>
      <c r="S14" s="27">
        <f>IF(COUNTA($A14:$K14)=0,"",IFERROR(IF(OR($A14="",$B14="",$C14="",$D14="",$E14="",$F14="",$H14="",$I14="",$J14=""),"Review: complete required inputs",IF(OR(NOT(ISNUMBER($C14)),NOT(ISNUMBER($D14)),NOT(ISNUMBER($E14)),NOT(ISNUMBER($F14)),AND($G14&lt;&gt;"",NOT(ISNUMBER($G14))),NOT(ISNUMBER($J14)),$C14&lt;=0,$E14&lt;=0,$F14&lt;0,$F14&gt;1),"Review: invalid amount, size, percentage, or date",IF($I14=Assumptions!$E$8,"Deferred: scenario uses current rent",IF(OR($F14&lt;Assumptions!$B$7,$F14&gt;Assumptions!$B$8),"Review: increase outside threshold",IF(OR(IF($G14="",Assumptions!$B$6,$G14)&lt;0,IF($G14="",Assumptions!$B$6,$G14)&gt;1),"Review: churn assumption",IF($J14&gt;$D14,"Review: due date after effective period",IF($D14-$J14&lt;Assumptions!$B$10,"Review: short review window",IF($P14&lt;Assumptions!$B$9,"Review: expected impact below threshold","Ready for human review")))))))),"Review: check entered values"))</f>
        <v/>
      </c>
    </row>
    <row r="15" ht="31" customHeight="1">
      <c r="A15" s="16" t="n"/>
      <c r="B15" s="17" t="n"/>
      <c r="C15" s="37" t="n"/>
      <c r="D15" s="38" t="n"/>
      <c r="E15" s="39" t="n"/>
      <c r="F15" s="40" t="n"/>
      <c r="G15" s="40" t="n"/>
      <c r="H15" s="16" t="n"/>
      <c r="I15" s="17" t="n"/>
      <c r="J15" s="38" t="n"/>
      <c r="K15" s="16" t="n"/>
      <c r="L15" s="41">
        <f>IF(NOT(AND($A15&lt;&gt;"",$B15&lt;&gt;"",ISNUMBER($C15),$C15&gt;0,ISNUMBER($D15),ISNUMBER($E15),$E15&gt;0,ISNUMBER($F15),$F15&gt;=0,$F15&lt;=1,OR($G15="",AND(ISNUMBER($G15),$G15&gt;=0,$G15&lt;=1)),$H15&lt;&gt;"",$I15&lt;&gt;"",ISNUMBER($J15))),"",IFERROR(IF($I15=Assumptions!$E$8,$E15,$E15*(1+$F15)),""))</f>
        <v/>
      </c>
      <c r="M15" s="41">
        <f>IF(OR($L15="",$E15=""),"",IFERROR($L15-$E15,""))</f>
        <v/>
      </c>
      <c r="N15" s="42">
        <f>IF(NOT(AND($A15&lt;&gt;"",$B15&lt;&gt;"",ISNUMBER($C15),$C15&gt;0,ISNUMBER($D15),ISNUMBER($E15),$E15&gt;0,ISNUMBER($F15),$F15&gt;=0,$F15&lt;=1,OR($G15="",AND(ISNUMBER($G15),$G15&gt;=0,$G15&lt;=1)),$H15&lt;&gt;"",$I15&lt;&gt;"",ISNUMBER($J15))),"",IFERROR(IF($I15=Assumptions!$E$8,1,IF(OR(IF($G15="",Assumptions!$B$6,$G15)&lt;0,IF($G15="",Assumptions!$B$6,$G15)&gt;1),"",1-IF($G15="",Assumptions!$B$6,$G15))),""))</f>
        <v/>
      </c>
      <c r="O15" s="41">
        <f>IF(OR($L15="",$N15=""),"",IFERROR($L15*$N15,""))</f>
        <v/>
      </c>
      <c r="P15" s="41">
        <f>IF(OR($O15="",$E15=""),"",IFERROR($O15-$E15,""))</f>
        <v/>
      </c>
      <c r="Q15" s="41">
        <f>IF(NOT(AND($A15&lt;&gt;"",$B15&lt;&gt;"",ISNUMBER($C15),$C15&gt;0,ISNUMBER($D15),ISNUMBER($E15),$E15&gt;0,ISNUMBER($F15),$F15&gt;=0,$F15&lt;=1,OR($G15="",AND(ISNUMBER($G15),$G15&gt;=0,$G15&lt;=1)),$H15&lt;&gt;"",$I15&lt;&gt;"",ISNUMBER($J15))),"",IFERROR($E15*Assumptions!$B$5,""))</f>
        <v/>
      </c>
      <c r="R15" s="41">
        <f>IF($P15="","",IFERROR($P15*Assumptions!$B$5,""))</f>
        <v/>
      </c>
      <c r="S15" s="24">
        <f>IF(COUNTA($A15:$K15)=0,"",IFERROR(IF(OR($A15="",$B15="",$C15="",$D15="",$E15="",$F15="",$H15="",$I15="",$J15=""),"Review: complete required inputs",IF(OR(NOT(ISNUMBER($C15)),NOT(ISNUMBER($D15)),NOT(ISNUMBER($E15)),NOT(ISNUMBER($F15)),AND($G15&lt;&gt;"",NOT(ISNUMBER($G15))),NOT(ISNUMBER($J15)),$C15&lt;=0,$E15&lt;=0,$F15&lt;0,$F15&gt;1),"Review: invalid amount, size, percentage, or date",IF($I15=Assumptions!$E$8,"Deferred: scenario uses current rent",IF(OR($F15&lt;Assumptions!$B$7,$F15&gt;Assumptions!$B$8),"Review: increase outside threshold",IF(OR(IF($G15="",Assumptions!$B$6,$G15)&lt;0,IF($G15="",Assumptions!$B$6,$G15)&gt;1),"Review: churn assumption",IF($J15&gt;$D15,"Review: due date after effective period",IF($D15-$J15&lt;Assumptions!$B$10,"Review: short review window",IF($P15&lt;Assumptions!$B$9,"Review: expected impact below threshold","Ready for human review")))))))),"Review: check entered values"))</f>
        <v/>
      </c>
    </row>
    <row r="16" ht="31" customHeight="1">
      <c r="A16" s="16" t="n"/>
      <c r="B16" s="17" t="n"/>
      <c r="C16" s="37" t="n"/>
      <c r="D16" s="38" t="n"/>
      <c r="E16" s="39" t="n"/>
      <c r="F16" s="40" t="n"/>
      <c r="G16" s="40" t="n"/>
      <c r="H16" s="16" t="n"/>
      <c r="I16" s="17" t="n"/>
      <c r="J16" s="38" t="n"/>
      <c r="K16" s="16" t="n"/>
      <c r="L16" s="43">
        <f>IF(NOT(AND($A16&lt;&gt;"",$B16&lt;&gt;"",ISNUMBER($C16),$C16&gt;0,ISNUMBER($D16),ISNUMBER($E16),$E16&gt;0,ISNUMBER($F16),$F16&gt;=0,$F16&lt;=1,OR($G16="",AND(ISNUMBER($G16),$G16&gt;=0,$G16&lt;=1)),$H16&lt;&gt;"",$I16&lt;&gt;"",ISNUMBER($J16))),"",IFERROR(IF($I16=Assumptions!$E$8,$E16,$E16*(1+$F16)),""))</f>
        <v/>
      </c>
      <c r="M16" s="43">
        <f>IF(OR($L16="",$E16=""),"",IFERROR($L16-$E16,""))</f>
        <v/>
      </c>
      <c r="N16" s="44">
        <f>IF(NOT(AND($A16&lt;&gt;"",$B16&lt;&gt;"",ISNUMBER($C16),$C16&gt;0,ISNUMBER($D16),ISNUMBER($E16),$E16&gt;0,ISNUMBER($F16),$F16&gt;=0,$F16&lt;=1,OR($G16="",AND(ISNUMBER($G16),$G16&gt;=0,$G16&lt;=1)),$H16&lt;&gt;"",$I16&lt;&gt;"",ISNUMBER($J16))),"",IFERROR(IF($I16=Assumptions!$E$8,1,IF(OR(IF($G16="",Assumptions!$B$6,$G16)&lt;0,IF($G16="",Assumptions!$B$6,$G16)&gt;1),"",1-IF($G16="",Assumptions!$B$6,$G16))),""))</f>
        <v/>
      </c>
      <c r="O16" s="43">
        <f>IF(OR($L16="",$N16=""),"",IFERROR($L16*$N16,""))</f>
        <v/>
      </c>
      <c r="P16" s="43">
        <f>IF(OR($O16="",$E16=""),"",IFERROR($O16-$E16,""))</f>
        <v/>
      </c>
      <c r="Q16" s="43">
        <f>IF(NOT(AND($A16&lt;&gt;"",$B16&lt;&gt;"",ISNUMBER($C16),$C16&gt;0,ISNUMBER($D16),ISNUMBER($E16),$E16&gt;0,ISNUMBER($F16),$F16&gt;=0,$F16&lt;=1,OR($G16="",AND(ISNUMBER($G16),$G16&gt;=0,$G16&lt;=1)),$H16&lt;&gt;"",$I16&lt;&gt;"",ISNUMBER($J16))),"",IFERROR($E16*Assumptions!$B$5,""))</f>
        <v/>
      </c>
      <c r="R16" s="43">
        <f>IF($P16="","",IFERROR($P16*Assumptions!$B$5,""))</f>
        <v/>
      </c>
      <c r="S16" s="27">
        <f>IF(COUNTA($A16:$K16)=0,"",IFERROR(IF(OR($A16="",$B16="",$C16="",$D16="",$E16="",$F16="",$H16="",$I16="",$J16=""),"Review: complete required inputs",IF(OR(NOT(ISNUMBER($C16)),NOT(ISNUMBER($D16)),NOT(ISNUMBER($E16)),NOT(ISNUMBER($F16)),AND($G16&lt;&gt;"",NOT(ISNUMBER($G16))),NOT(ISNUMBER($J16)),$C16&lt;=0,$E16&lt;=0,$F16&lt;0,$F16&gt;1),"Review: invalid amount, size, percentage, or date",IF($I16=Assumptions!$E$8,"Deferred: scenario uses current rent",IF(OR($F16&lt;Assumptions!$B$7,$F16&gt;Assumptions!$B$8),"Review: increase outside threshold",IF(OR(IF($G16="",Assumptions!$B$6,$G16)&lt;0,IF($G16="",Assumptions!$B$6,$G16)&gt;1),"Review: churn assumption",IF($J16&gt;$D16,"Review: due date after effective period",IF($D16-$J16&lt;Assumptions!$B$10,"Review: short review window",IF($P16&lt;Assumptions!$B$9,"Review: expected impact below threshold","Ready for human review")))))))),"Review: check entered values"))</f>
        <v/>
      </c>
    </row>
    <row r="17" ht="31" customHeight="1">
      <c r="A17" s="16" t="n"/>
      <c r="B17" s="17" t="n"/>
      <c r="C17" s="37" t="n"/>
      <c r="D17" s="38" t="n"/>
      <c r="E17" s="39" t="n"/>
      <c r="F17" s="40" t="n"/>
      <c r="G17" s="40" t="n"/>
      <c r="H17" s="16" t="n"/>
      <c r="I17" s="17" t="n"/>
      <c r="J17" s="38" t="n"/>
      <c r="K17" s="16" t="n"/>
      <c r="L17" s="41">
        <f>IF(NOT(AND($A17&lt;&gt;"",$B17&lt;&gt;"",ISNUMBER($C17),$C17&gt;0,ISNUMBER($D17),ISNUMBER($E17),$E17&gt;0,ISNUMBER($F17),$F17&gt;=0,$F17&lt;=1,OR($G17="",AND(ISNUMBER($G17),$G17&gt;=0,$G17&lt;=1)),$H17&lt;&gt;"",$I17&lt;&gt;"",ISNUMBER($J17))),"",IFERROR(IF($I17=Assumptions!$E$8,$E17,$E17*(1+$F17)),""))</f>
        <v/>
      </c>
      <c r="M17" s="41">
        <f>IF(OR($L17="",$E17=""),"",IFERROR($L17-$E17,""))</f>
        <v/>
      </c>
      <c r="N17" s="42">
        <f>IF(NOT(AND($A17&lt;&gt;"",$B17&lt;&gt;"",ISNUMBER($C17),$C17&gt;0,ISNUMBER($D17),ISNUMBER($E17),$E17&gt;0,ISNUMBER($F17),$F17&gt;=0,$F17&lt;=1,OR($G17="",AND(ISNUMBER($G17),$G17&gt;=0,$G17&lt;=1)),$H17&lt;&gt;"",$I17&lt;&gt;"",ISNUMBER($J17))),"",IFERROR(IF($I17=Assumptions!$E$8,1,IF(OR(IF($G17="",Assumptions!$B$6,$G17)&lt;0,IF($G17="",Assumptions!$B$6,$G17)&gt;1),"",1-IF($G17="",Assumptions!$B$6,$G17))),""))</f>
        <v/>
      </c>
      <c r="O17" s="41">
        <f>IF(OR($L17="",$N17=""),"",IFERROR($L17*$N17,""))</f>
        <v/>
      </c>
      <c r="P17" s="41">
        <f>IF(OR($O17="",$E17=""),"",IFERROR($O17-$E17,""))</f>
        <v/>
      </c>
      <c r="Q17" s="41">
        <f>IF(NOT(AND($A17&lt;&gt;"",$B17&lt;&gt;"",ISNUMBER($C17),$C17&gt;0,ISNUMBER($D17),ISNUMBER($E17),$E17&gt;0,ISNUMBER($F17),$F17&gt;=0,$F17&lt;=1,OR($G17="",AND(ISNUMBER($G17),$G17&gt;=0,$G17&lt;=1)),$H17&lt;&gt;"",$I17&lt;&gt;"",ISNUMBER($J17))),"",IFERROR($E17*Assumptions!$B$5,""))</f>
        <v/>
      </c>
      <c r="R17" s="41">
        <f>IF($P17="","",IFERROR($P17*Assumptions!$B$5,""))</f>
        <v/>
      </c>
      <c r="S17" s="24">
        <f>IF(COUNTA($A17:$K17)=0,"",IFERROR(IF(OR($A17="",$B17="",$C17="",$D17="",$E17="",$F17="",$H17="",$I17="",$J17=""),"Review: complete required inputs",IF(OR(NOT(ISNUMBER($C17)),NOT(ISNUMBER($D17)),NOT(ISNUMBER($E17)),NOT(ISNUMBER($F17)),AND($G17&lt;&gt;"",NOT(ISNUMBER($G17))),NOT(ISNUMBER($J17)),$C17&lt;=0,$E17&lt;=0,$F17&lt;0,$F17&gt;1),"Review: invalid amount, size, percentage, or date",IF($I17=Assumptions!$E$8,"Deferred: scenario uses current rent",IF(OR($F17&lt;Assumptions!$B$7,$F17&gt;Assumptions!$B$8),"Review: increase outside threshold",IF(OR(IF($G17="",Assumptions!$B$6,$G17)&lt;0,IF($G17="",Assumptions!$B$6,$G17)&gt;1),"Review: churn assumption",IF($J17&gt;$D17,"Review: due date after effective period",IF($D17-$J17&lt;Assumptions!$B$10,"Review: short review window",IF($P17&lt;Assumptions!$B$9,"Review: expected impact below threshold","Ready for human review")))))))),"Review: check entered values"))</f>
        <v/>
      </c>
    </row>
    <row r="18" ht="31" customHeight="1">
      <c r="A18" s="16" t="n"/>
      <c r="B18" s="17" t="n"/>
      <c r="C18" s="37" t="n"/>
      <c r="D18" s="38" t="n"/>
      <c r="E18" s="39" t="n"/>
      <c r="F18" s="40" t="n"/>
      <c r="G18" s="40" t="n"/>
      <c r="H18" s="16" t="n"/>
      <c r="I18" s="17" t="n"/>
      <c r="J18" s="38" t="n"/>
      <c r="K18" s="16" t="n"/>
      <c r="L18" s="43">
        <f>IF(NOT(AND($A18&lt;&gt;"",$B18&lt;&gt;"",ISNUMBER($C18),$C18&gt;0,ISNUMBER($D18),ISNUMBER($E18),$E18&gt;0,ISNUMBER($F18),$F18&gt;=0,$F18&lt;=1,OR($G18="",AND(ISNUMBER($G18),$G18&gt;=0,$G18&lt;=1)),$H18&lt;&gt;"",$I18&lt;&gt;"",ISNUMBER($J18))),"",IFERROR(IF($I18=Assumptions!$E$8,$E18,$E18*(1+$F18)),""))</f>
        <v/>
      </c>
      <c r="M18" s="43">
        <f>IF(OR($L18="",$E18=""),"",IFERROR($L18-$E18,""))</f>
        <v/>
      </c>
      <c r="N18" s="44">
        <f>IF(NOT(AND($A18&lt;&gt;"",$B18&lt;&gt;"",ISNUMBER($C18),$C18&gt;0,ISNUMBER($D18),ISNUMBER($E18),$E18&gt;0,ISNUMBER($F18),$F18&gt;=0,$F18&lt;=1,OR($G18="",AND(ISNUMBER($G18),$G18&gt;=0,$G18&lt;=1)),$H18&lt;&gt;"",$I18&lt;&gt;"",ISNUMBER($J18))),"",IFERROR(IF($I18=Assumptions!$E$8,1,IF(OR(IF($G18="",Assumptions!$B$6,$G18)&lt;0,IF($G18="",Assumptions!$B$6,$G18)&gt;1),"",1-IF($G18="",Assumptions!$B$6,$G18))),""))</f>
        <v/>
      </c>
      <c r="O18" s="43">
        <f>IF(OR($L18="",$N18=""),"",IFERROR($L18*$N18,""))</f>
        <v/>
      </c>
      <c r="P18" s="43">
        <f>IF(OR($O18="",$E18=""),"",IFERROR($O18-$E18,""))</f>
        <v/>
      </c>
      <c r="Q18" s="43">
        <f>IF(NOT(AND($A18&lt;&gt;"",$B18&lt;&gt;"",ISNUMBER($C18),$C18&gt;0,ISNUMBER($D18),ISNUMBER($E18),$E18&gt;0,ISNUMBER($F18),$F18&gt;=0,$F18&lt;=1,OR($G18="",AND(ISNUMBER($G18),$G18&gt;=0,$G18&lt;=1)),$H18&lt;&gt;"",$I18&lt;&gt;"",ISNUMBER($J18))),"",IFERROR($E18*Assumptions!$B$5,""))</f>
        <v/>
      </c>
      <c r="R18" s="43">
        <f>IF($P18="","",IFERROR($P18*Assumptions!$B$5,""))</f>
        <v/>
      </c>
      <c r="S18" s="27">
        <f>IF(COUNTA($A18:$K18)=0,"",IFERROR(IF(OR($A18="",$B18="",$C18="",$D18="",$E18="",$F18="",$H18="",$I18="",$J18=""),"Review: complete required inputs",IF(OR(NOT(ISNUMBER($C18)),NOT(ISNUMBER($D18)),NOT(ISNUMBER($E18)),NOT(ISNUMBER($F18)),AND($G18&lt;&gt;"",NOT(ISNUMBER($G18))),NOT(ISNUMBER($J18)),$C18&lt;=0,$E18&lt;=0,$F18&lt;0,$F18&gt;1),"Review: invalid amount, size, percentage, or date",IF($I18=Assumptions!$E$8,"Deferred: scenario uses current rent",IF(OR($F18&lt;Assumptions!$B$7,$F18&gt;Assumptions!$B$8),"Review: increase outside threshold",IF(OR(IF($G18="",Assumptions!$B$6,$G18)&lt;0,IF($G18="",Assumptions!$B$6,$G18)&gt;1),"Review: churn assumption",IF($J18&gt;$D18,"Review: due date after effective period",IF($D18-$J18&lt;Assumptions!$B$10,"Review: short review window",IF($P18&lt;Assumptions!$B$9,"Review: expected impact below threshold","Ready for human review")))))))),"Review: check entered values"))</f>
        <v/>
      </c>
    </row>
    <row r="19" ht="31" customHeight="1">
      <c r="A19" s="16" t="n"/>
      <c r="B19" s="17" t="n"/>
      <c r="C19" s="37" t="n"/>
      <c r="D19" s="38" t="n"/>
      <c r="E19" s="39" t="n"/>
      <c r="F19" s="40" t="n"/>
      <c r="G19" s="40" t="n"/>
      <c r="H19" s="16" t="n"/>
      <c r="I19" s="17" t="n"/>
      <c r="J19" s="38" t="n"/>
      <c r="K19" s="16" t="n"/>
      <c r="L19" s="41">
        <f>IF(NOT(AND($A19&lt;&gt;"",$B19&lt;&gt;"",ISNUMBER($C19),$C19&gt;0,ISNUMBER($D19),ISNUMBER($E19),$E19&gt;0,ISNUMBER($F19),$F19&gt;=0,$F19&lt;=1,OR($G19="",AND(ISNUMBER($G19),$G19&gt;=0,$G19&lt;=1)),$H19&lt;&gt;"",$I19&lt;&gt;"",ISNUMBER($J19))),"",IFERROR(IF($I19=Assumptions!$E$8,$E19,$E19*(1+$F19)),""))</f>
        <v/>
      </c>
      <c r="M19" s="41">
        <f>IF(OR($L19="",$E19=""),"",IFERROR($L19-$E19,""))</f>
        <v/>
      </c>
      <c r="N19" s="42">
        <f>IF(NOT(AND($A19&lt;&gt;"",$B19&lt;&gt;"",ISNUMBER($C19),$C19&gt;0,ISNUMBER($D19),ISNUMBER($E19),$E19&gt;0,ISNUMBER($F19),$F19&gt;=0,$F19&lt;=1,OR($G19="",AND(ISNUMBER($G19),$G19&gt;=0,$G19&lt;=1)),$H19&lt;&gt;"",$I19&lt;&gt;"",ISNUMBER($J19))),"",IFERROR(IF($I19=Assumptions!$E$8,1,IF(OR(IF($G19="",Assumptions!$B$6,$G19)&lt;0,IF($G19="",Assumptions!$B$6,$G19)&gt;1),"",1-IF($G19="",Assumptions!$B$6,$G19))),""))</f>
        <v/>
      </c>
      <c r="O19" s="41">
        <f>IF(OR($L19="",$N19=""),"",IFERROR($L19*$N19,""))</f>
        <v/>
      </c>
      <c r="P19" s="41">
        <f>IF(OR($O19="",$E19=""),"",IFERROR($O19-$E19,""))</f>
        <v/>
      </c>
      <c r="Q19" s="41">
        <f>IF(NOT(AND($A19&lt;&gt;"",$B19&lt;&gt;"",ISNUMBER($C19),$C19&gt;0,ISNUMBER($D19),ISNUMBER($E19),$E19&gt;0,ISNUMBER($F19),$F19&gt;=0,$F19&lt;=1,OR($G19="",AND(ISNUMBER($G19),$G19&gt;=0,$G19&lt;=1)),$H19&lt;&gt;"",$I19&lt;&gt;"",ISNUMBER($J19))),"",IFERROR($E19*Assumptions!$B$5,""))</f>
        <v/>
      </c>
      <c r="R19" s="41">
        <f>IF($P19="","",IFERROR($P19*Assumptions!$B$5,""))</f>
        <v/>
      </c>
      <c r="S19" s="24">
        <f>IF(COUNTA($A19:$K19)=0,"",IFERROR(IF(OR($A19="",$B19="",$C19="",$D19="",$E19="",$F19="",$H19="",$I19="",$J19=""),"Review: complete required inputs",IF(OR(NOT(ISNUMBER($C19)),NOT(ISNUMBER($D19)),NOT(ISNUMBER($E19)),NOT(ISNUMBER($F19)),AND($G19&lt;&gt;"",NOT(ISNUMBER($G19))),NOT(ISNUMBER($J19)),$C19&lt;=0,$E19&lt;=0,$F19&lt;0,$F19&gt;1),"Review: invalid amount, size, percentage, or date",IF($I19=Assumptions!$E$8,"Deferred: scenario uses current rent",IF(OR($F19&lt;Assumptions!$B$7,$F19&gt;Assumptions!$B$8),"Review: increase outside threshold",IF(OR(IF($G19="",Assumptions!$B$6,$G19)&lt;0,IF($G19="",Assumptions!$B$6,$G19)&gt;1),"Review: churn assumption",IF($J19&gt;$D19,"Review: due date after effective period",IF($D19-$J19&lt;Assumptions!$B$10,"Review: short review window",IF($P19&lt;Assumptions!$B$9,"Review: expected impact below threshold","Ready for human review")))))))),"Review: check entered values"))</f>
        <v/>
      </c>
    </row>
    <row r="20" ht="31" customHeight="1">
      <c r="A20" s="16" t="n"/>
      <c r="B20" s="17" t="n"/>
      <c r="C20" s="37" t="n"/>
      <c r="D20" s="38" t="n"/>
      <c r="E20" s="39" t="n"/>
      <c r="F20" s="40" t="n"/>
      <c r="G20" s="40" t="n"/>
      <c r="H20" s="16" t="n"/>
      <c r="I20" s="17" t="n"/>
      <c r="J20" s="38" t="n"/>
      <c r="K20" s="16" t="n"/>
      <c r="L20" s="43">
        <f>IF(NOT(AND($A20&lt;&gt;"",$B20&lt;&gt;"",ISNUMBER($C20),$C20&gt;0,ISNUMBER($D20),ISNUMBER($E20),$E20&gt;0,ISNUMBER($F20),$F20&gt;=0,$F20&lt;=1,OR($G20="",AND(ISNUMBER($G20),$G20&gt;=0,$G20&lt;=1)),$H20&lt;&gt;"",$I20&lt;&gt;"",ISNUMBER($J20))),"",IFERROR(IF($I20=Assumptions!$E$8,$E20,$E20*(1+$F20)),""))</f>
        <v/>
      </c>
      <c r="M20" s="43">
        <f>IF(OR($L20="",$E20=""),"",IFERROR($L20-$E20,""))</f>
        <v/>
      </c>
      <c r="N20" s="44">
        <f>IF(NOT(AND($A20&lt;&gt;"",$B20&lt;&gt;"",ISNUMBER($C20),$C20&gt;0,ISNUMBER($D20),ISNUMBER($E20),$E20&gt;0,ISNUMBER($F20),$F20&gt;=0,$F20&lt;=1,OR($G20="",AND(ISNUMBER($G20),$G20&gt;=0,$G20&lt;=1)),$H20&lt;&gt;"",$I20&lt;&gt;"",ISNUMBER($J20))),"",IFERROR(IF($I20=Assumptions!$E$8,1,IF(OR(IF($G20="",Assumptions!$B$6,$G20)&lt;0,IF($G20="",Assumptions!$B$6,$G20)&gt;1),"",1-IF($G20="",Assumptions!$B$6,$G20))),""))</f>
        <v/>
      </c>
      <c r="O20" s="43">
        <f>IF(OR($L20="",$N20=""),"",IFERROR($L20*$N20,""))</f>
        <v/>
      </c>
      <c r="P20" s="43">
        <f>IF(OR($O20="",$E20=""),"",IFERROR($O20-$E20,""))</f>
        <v/>
      </c>
      <c r="Q20" s="43">
        <f>IF(NOT(AND($A20&lt;&gt;"",$B20&lt;&gt;"",ISNUMBER($C20),$C20&gt;0,ISNUMBER($D20),ISNUMBER($E20),$E20&gt;0,ISNUMBER($F20),$F20&gt;=0,$F20&lt;=1,OR($G20="",AND(ISNUMBER($G20),$G20&gt;=0,$G20&lt;=1)),$H20&lt;&gt;"",$I20&lt;&gt;"",ISNUMBER($J20))),"",IFERROR($E20*Assumptions!$B$5,""))</f>
        <v/>
      </c>
      <c r="R20" s="43">
        <f>IF($P20="","",IFERROR($P20*Assumptions!$B$5,""))</f>
        <v/>
      </c>
      <c r="S20" s="27">
        <f>IF(COUNTA($A20:$K20)=0,"",IFERROR(IF(OR($A20="",$B20="",$C20="",$D20="",$E20="",$F20="",$H20="",$I20="",$J20=""),"Review: complete required inputs",IF(OR(NOT(ISNUMBER($C20)),NOT(ISNUMBER($D20)),NOT(ISNUMBER($E20)),NOT(ISNUMBER($F20)),AND($G20&lt;&gt;"",NOT(ISNUMBER($G20))),NOT(ISNUMBER($J20)),$C20&lt;=0,$E20&lt;=0,$F20&lt;0,$F20&gt;1),"Review: invalid amount, size, percentage, or date",IF($I20=Assumptions!$E$8,"Deferred: scenario uses current rent",IF(OR($F20&lt;Assumptions!$B$7,$F20&gt;Assumptions!$B$8),"Review: increase outside threshold",IF(OR(IF($G20="",Assumptions!$B$6,$G20)&lt;0,IF($G20="",Assumptions!$B$6,$G20)&gt;1),"Review: churn assumption",IF($J20&gt;$D20,"Review: due date after effective period",IF($D20-$J20&lt;Assumptions!$B$10,"Review: short review window",IF($P20&lt;Assumptions!$B$9,"Review: expected impact below threshold","Ready for human review")))))))),"Review: check entered values"))</f>
        <v/>
      </c>
    </row>
    <row r="21" ht="31" customHeight="1">
      <c r="A21" s="16" t="n"/>
      <c r="B21" s="17" t="n"/>
      <c r="C21" s="37" t="n"/>
      <c r="D21" s="38" t="n"/>
      <c r="E21" s="39" t="n"/>
      <c r="F21" s="40" t="n"/>
      <c r="G21" s="40" t="n"/>
      <c r="H21" s="16" t="n"/>
      <c r="I21" s="17" t="n"/>
      <c r="J21" s="38" t="n"/>
      <c r="K21" s="16" t="n"/>
      <c r="L21" s="41">
        <f>IF(NOT(AND($A21&lt;&gt;"",$B21&lt;&gt;"",ISNUMBER($C21),$C21&gt;0,ISNUMBER($D21),ISNUMBER($E21),$E21&gt;0,ISNUMBER($F21),$F21&gt;=0,$F21&lt;=1,OR($G21="",AND(ISNUMBER($G21),$G21&gt;=0,$G21&lt;=1)),$H21&lt;&gt;"",$I21&lt;&gt;"",ISNUMBER($J21))),"",IFERROR(IF($I21=Assumptions!$E$8,$E21,$E21*(1+$F21)),""))</f>
        <v/>
      </c>
      <c r="M21" s="41">
        <f>IF(OR($L21="",$E21=""),"",IFERROR($L21-$E21,""))</f>
        <v/>
      </c>
      <c r="N21" s="42">
        <f>IF(NOT(AND($A21&lt;&gt;"",$B21&lt;&gt;"",ISNUMBER($C21),$C21&gt;0,ISNUMBER($D21),ISNUMBER($E21),$E21&gt;0,ISNUMBER($F21),$F21&gt;=0,$F21&lt;=1,OR($G21="",AND(ISNUMBER($G21),$G21&gt;=0,$G21&lt;=1)),$H21&lt;&gt;"",$I21&lt;&gt;"",ISNUMBER($J21))),"",IFERROR(IF($I21=Assumptions!$E$8,1,IF(OR(IF($G21="",Assumptions!$B$6,$G21)&lt;0,IF($G21="",Assumptions!$B$6,$G21)&gt;1),"",1-IF($G21="",Assumptions!$B$6,$G21))),""))</f>
        <v/>
      </c>
      <c r="O21" s="41">
        <f>IF(OR($L21="",$N21=""),"",IFERROR($L21*$N21,""))</f>
        <v/>
      </c>
      <c r="P21" s="41">
        <f>IF(OR($O21="",$E21=""),"",IFERROR($O21-$E21,""))</f>
        <v/>
      </c>
      <c r="Q21" s="41">
        <f>IF(NOT(AND($A21&lt;&gt;"",$B21&lt;&gt;"",ISNUMBER($C21),$C21&gt;0,ISNUMBER($D21),ISNUMBER($E21),$E21&gt;0,ISNUMBER($F21),$F21&gt;=0,$F21&lt;=1,OR($G21="",AND(ISNUMBER($G21),$G21&gt;=0,$G21&lt;=1)),$H21&lt;&gt;"",$I21&lt;&gt;"",ISNUMBER($J21))),"",IFERROR($E21*Assumptions!$B$5,""))</f>
        <v/>
      </c>
      <c r="R21" s="41">
        <f>IF($P21="","",IFERROR($P21*Assumptions!$B$5,""))</f>
        <v/>
      </c>
      <c r="S21" s="24">
        <f>IF(COUNTA($A21:$K21)=0,"",IFERROR(IF(OR($A21="",$B21="",$C21="",$D21="",$E21="",$F21="",$H21="",$I21="",$J21=""),"Review: complete required inputs",IF(OR(NOT(ISNUMBER($C21)),NOT(ISNUMBER($D21)),NOT(ISNUMBER($E21)),NOT(ISNUMBER($F21)),AND($G21&lt;&gt;"",NOT(ISNUMBER($G21))),NOT(ISNUMBER($J21)),$C21&lt;=0,$E21&lt;=0,$F21&lt;0,$F21&gt;1),"Review: invalid amount, size, percentage, or date",IF($I21=Assumptions!$E$8,"Deferred: scenario uses current rent",IF(OR($F21&lt;Assumptions!$B$7,$F21&gt;Assumptions!$B$8),"Review: increase outside threshold",IF(OR(IF($G21="",Assumptions!$B$6,$G21)&lt;0,IF($G21="",Assumptions!$B$6,$G21)&gt;1),"Review: churn assumption",IF($J21&gt;$D21,"Review: due date after effective period",IF($D21-$J21&lt;Assumptions!$B$10,"Review: short review window",IF($P21&lt;Assumptions!$B$9,"Review: expected impact below threshold","Ready for human review")))))))),"Review: check entered values"))</f>
        <v/>
      </c>
    </row>
    <row r="22" ht="31" customHeight="1">
      <c r="A22" s="16" t="n"/>
      <c r="B22" s="17" t="n"/>
      <c r="C22" s="37" t="n"/>
      <c r="D22" s="38" t="n"/>
      <c r="E22" s="39" t="n"/>
      <c r="F22" s="40" t="n"/>
      <c r="G22" s="40" t="n"/>
      <c r="H22" s="16" t="n"/>
      <c r="I22" s="17" t="n"/>
      <c r="J22" s="38" t="n"/>
      <c r="K22" s="16" t="n"/>
      <c r="L22" s="43">
        <f>IF(NOT(AND($A22&lt;&gt;"",$B22&lt;&gt;"",ISNUMBER($C22),$C22&gt;0,ISNUMBER($D22),ISNUMBER($E22),$E22&gt;0,ISNUMBER($F22),$F22&gt;=0,$F22&lt;=1,OR($G22="",AND(ISNUMBER($G22),$G22&gt;=0,$G22&lt;=1)),$H22&lt;&gt;"",$I22&lt;&gt;"",ISNUMBER($J22))),"",IFERROR(IF($I22=Assumptions!$E$8,$E22,$E22*(1+$F22)),""))</f>
        <v/>
      </c>
      <c r="M22" s="43">
        <f>IF(OR($L22="",$E22=""),"",IFERROR($L22-$E22,""))</f>
        <v/>
      </c>
      <c r="N22" s="44">
        <f>IF(NOT(AND($A22&lt;&gt;"",$B22&lt;&gt;"",ISNUMBER($C22),$C22&gt;0,ISNUMBER($D22),ISNUMBER($E22),$E22&gt;0,ISNUMBER($F22),$F22&gt;=0,$F22&lt;=1,OR($G22="",AND(ISNUMBER($G22),$G22&gt;=0,$G22&lt;=1)),$H22&lt;&gt;"",$I22&lt;&gt;"",ISNUMBER($J22))),"",IFERROR(IF($I22=Assumptions!$E$8,1,IF(OR(IF($G22="",Assumptions!$B$6,$G22)&lt;0,IF($G22="",Assumptions!$B$6,$G22)&gt;1),"",1-IF($G22="",Assumptions!$B$6,$G22))),""))</f>
        <v/>
      </c>
      <c r="O22" s="43">
        <f>IF(OR($L22="",$N22=""),"",IFERROR($L22*$N22,""))</f>
        <v/>
      </c>
      <c r="P22" s="43">
        <f>IF(OR($O22="",$E22=""),"",IFERROR($O22-$E22,""))</f>
        <v/>
      </c>
      <c r="Q22" s="43">
        <f>IF(NOT(AND($A22&lt;&gt;"",$B22&lt;&gt;"",ISNUMBER($C22),$C22&gt;0,ISNUMBER($D22),ISNUMBER($E22),$E22&gt;0,ISNUMBER($F22),$F22&gt;=0,$F22&lt;=1,OR($G22="",AND(ISNUMBER($G22),$G22&gt;=0,$G22&lt;=1)),$H22&lt;&gt;"",$I22&lt;&gt;"",ISNUMBER($J22))),"",IFERROR($E22*Assumptions!$B$5,""))</f>
        <v/>
      </c>
      <c r="R22" s="43">
        <f>IF($P22="","",IFERROR($P22*Assumptions!$B$5,""))</f>
        <v/>
      </c>
      <c r="S22" s="27">
        <f>IF(COUNTA($A22:$K22)=0,"",IFERROR(IF(OR($A22="",$B22="",$C22="",$D22="",$E22="",$F22="",$H22="",$I22="",$J22=""),"Review: complete required inputs",IF(OR(NOT(ISNUMBER($C22)),NOT(ISNUMBER($D22)),NOT(ISNUMBER($E22)),NOT(ISNUMBER($F22)),AND($G22&lt;&gt;"",NOT(ISNUMBER($G22))),NOT(ISNUMBER($J22)),$C22&lt;=0,$E22&lt;=0,$F22&lt;0,$F22&gt;1),"Review: invalid amount, size, percentage, or date",IF($I22=Assumptions!$E$8,"Deferred: scenario uses current rent",IF(OR($F22&lt;Assumptions!$B$7,$F22&gt;Assumptions!$B$8),"Review: increase outside threshold",IF(OR(IF($G22="",Assumptions!$B$6,$G22)&lt;0,IF($G22="",Assumptions!$B$6,$G22)&gt;1),"Review: churn assumption",IF($J22&gt;$D22,"Review: due date after effective period",IF($D22-$J22&lt;Assumptions!$B$10,"Review: short review window",IF($P22&lt;Assumptions!$B$9,"Review: expected impact below threshold","Ready for human review")))))))),"Review: check entered values"))</f>
        <v/>
      </c>
    </row>
    <row r="23" ht="31" customHeight="1">
      <c r="A23" s="16" t="n"/>
      <c r="B23" s="17" t="n"/>
      <c r="C23" s="37" t="n"/>
      <c r="D23" s="38" t="n"/>
      <c r="E23" s="39" t="n"/>
      <c r="F23" s="40" t="n"/>
      <c r="G23" s="40" t="n"/>
      <c r="H23" s="16" t="n"/>
      <c r="I23" s="17" t="n"/>
      <c r="J23" s="38" t="n"/>
      <c r="K23" s="16" t="n"/>
      <c r="L23" s="41">
        <f>IF(NOT(AND($A23&lt;&gt;"",$B23&lt;&gt;"",ISNUMBER($C23),$C23&gt;0,ISNUMBER($D23),ISNUMBER($E23),$E23&gt;0,ISNUMBER($F23),$F23&gt;=0,$F23&lt;=1,OR($G23="",AND(ISNUMBER($G23),$G23&gt;=0,$G23&lt;=1)),$H23&lt;&gt;"",$I23&lt;&gt;"",ISNUMBER($J23))),"",IFERROR(IF($I23=Assumptions!$E$8,$E23,$E23*(1+$F23)),""))</f>
        <v/>
      </c>
      <c r="M23" s="41">
        <f>IF(OR($L23="",$E23=""),"",IFERROR($L23-$E23,""))</f>
        <v/>
      </c>
      <c r="N23" s="42">
        <f>IF(NOT(AND($A23&lt;&gt;"",$B23&lt;&gt;"",ISNUMBER($C23),$C23&gt;0,ISNUMBER($D23),ISNUMBER($E23),$E23&gt;0,ISNUMBER($F23),$F23&gt;=0,$F23&lt;=1,OR($G23="",AND(ISNUMBER($G23),$G23&gt;=0,$G23&lt;=1)),$H23&lt;&gt;"",$I23&lt;&gt;"",ISNUMBER($J23))),"",IFERROR(IF($I23=Assumptions!$E$8,1,IF(OR(IF($G23="",Assumptions!$B$6,$G23)&lt;0,IF($G23="",Assumptions!$B$6,$G23)&gt;1),"",1-IF($G23="",Assumptions!$B$6,$G23))),""))</f>
        <v/>
      </c>
      <c r="O23" s="41">
        <f>IF(OR($L23="",$N23=""),"",IFERROR($L23*$N23,""))</f>
        <v/>
      </c>
      <c r="P23" s="41">
        <f>IF(OR($O23="",$E23=""),"",IFERROR($O23-$E23,""))</f>
        <v/>
      </c>
      <c r="Q23" s="41">
        <f>IF(NOT(AND($A23&lt;&gt;"",$B23&lt;&gt;"",ISNUMBER($C23),$C23&gt;0,ISNUMBER($D23),ISNUMBER($E23),$E23&gt;0,ISNUMBER($F23),$F23&gt;=0,$F23&lt;=1,OR($G23="",AND(ISNUMBER($G23),$G23&gt;=0,$G23&lt;=1)),$H23&lt;&gt;"",$I23&lt;&gt;"",ISNUMBER($J23))),"",IFERROR($E23*Assumptions!$B$5,""))</f>
        <v/>
      </c>
      <c r="R23" s="41">
        <f>IF($P23="","",IFERROR($P23*Assumptions!$B$5,""))</f>
        <v/>
      </c>
      <c r="S23" s="24">
        <f>IF(COUNTA($A23:$K23)=0,"",IFERROR(IF(OR($A23="",$B23="",$C23="",$D23="",$E23="",$F23="",$H23="",$I23="",$J23=""),"Review: complete required inputs",IF(OR(NOT(ISNUMBER($C23)),NOT(ISNUMBER($D23)),NOT(ISNUMBER($E23)),NOT(ISNUMBER($F23)),AND($G23&lt;&gt;"",NOT(ISNUMBER($G23))),NOT(ISNUMBER($J23)),$C23&lt;=0,$E23&lt;=0,$F23&lt;0,$F23&gt;1),"Review: invalid amount, size, percentage, or date",IF($I23=Assumptions!$E$8,"Deferred: scenario uses current rent",IF(OR($F23&lt;Assumptions!$B$7,$F23&gt;Assumptions!$B$8),"Review: increase outside threshold",IF(OR(IF($G23="",Assumptions!$B$6,$G23)&lt;0,IF($G23="",Assumptions!$B$6,$G23)&gt;1),"Review: churn assumption",IF($J23&gt;$D23,"Review: due date after effective period",IF($D23-$J23&lt;Assumptions!$B$10,"Review: short review window",IF($P23&lt;Assumptions!$B$9,"Review: expected impact below threshold","Ready for human review")))))))),"Review: check entered values"))</f>
        <v/>
      </c>
    </row>
    <row r="24" ht="31" customHeight="1">
      <c r="A24" s="16" t="n"/>
      <c r="B24" s="17" t="n"/>
      <c r="C24" s="37" t="n"/>
      <c r="D24" s="38" t="n"/>
      <c r="E24" s="39" t="n"/>
      <c r="F24" s="40" t="n"/>
      <c r="G24" s="40" t="n"/>
      <c r="H24" s="16" t="n"/>
      <c r="I24" s="17" t="n"/>
      <c r="J24" s="38" t="n"/>
      <c r="K24" s="16" t="n"/>
      <c r="L24" s="43">
        <f>IF(NOT(AND($A24&lt;&gt;"",$B24&lt;&gt;"",ISNUMBER($C24),$C24&gt;0,ISNUMBER($D24),ISNUMBER($E24),$E24&gt;0,ISNUMBER($F24),$F24&gt;=0,$F24&lt;=1,OR($G24="",AND(ISNUMBER($G24),$G24&gt;=0,$G24&lt;=1)),$H24&lt;&gt;"",$I24&lt;&gt;"",ISNUMBER($J24))),"",IFERROR(IF($I24=Assumptions!$E$8,$E24,$E24*(1+$F24)),""))</f>
        <v/>
      </c>
      <c r="M24" s="43">
        <f>IF(OR($L24="",$E24=""),"",IFERROR($L24-$E24,""))</f>
        <v/>
      </c>
      <c r="N24" s="44">
        <f>IF(NOT(AND($A24&lt;&gt;"",$B24&lt;&gt;"",ISNUMBER($C24),$C24&gt;0,ISNUMBER($D24),ISNUMBER($E24),$E24&gt;0,ISNUMBER($F24),$F24&gt;=0,$F24&lt;=1,OR($G24="",AND(ISNUMBER($G24),$G24&gt;=0,$G24&lt;=1)),$H24&lt;&gt;"",$I24&lt;&gt;"",ISNUMBER($J24))),"",IFERROR(IF($I24=Assumptions!$E$8,1,IF(OR(IF($G24="",Assumptions!$B$6,$G24)&lt;0,IF($G24="",Assumptions!$B$6,$G24)&gt;1),"",1-IF($G24="",Assumptions!$B$6,$G24))),""))</f>
        <v/>
      </c>
      <c r="O24" s="43">
        <f>IF(OR($L24="",$N24=""),"",IFERROR($L24*$N24,""))</f>
        <v/>
      </c>
      <c r="P24" s="43">
        <f>IF(OR($O24="",$E24=""),"",IFERROR($O24-$E24,""))</f>
        <v/>
      </c>
      <c r="Q24" s="43">
        <f>IF(NOT(AND($A24&lt;&gt;"",$B24&lt;&gt;"",ISNUMBER($C24),$C24&gt;0,ISNUMBER($D24),ISNUMBER($E24),$E24&gt;0,ISNUMBER($F24),$F24&gt;=0,$F24&lt;=1,OR($G24="",AND(ISNUMBER($G24),$G24&gt;=0,$G24&lt;=1)),$H24&lt;&gt;"",$I24&lt;&gt;"",ISNUMBER($J24))),"",IFERROR($E24*Assumptions!$B$5,""))</f>
        <v/>
      </c>
      <c r="R24" s="43">
        <f>IF($P24="","",IFERROR($P24*Assumptions!$B$5,""))</f>
        <v/>
      </c>
      <c r="S24" s="27">
        <f>IF(COUNTA($A24:$K24)=0,"",IFERROR(IF(OR($A24="",$B24="",$C24="",$D24="",$E24="",$F24="",$H24="",$I24="",$J24=""),"Review: complete required inputs",IF(OR(NOT(ISNUMBER($C24)),NOT(ISNUMBER($D24)),NOT(ISNUMBER($E24)),NOT(ISNUMBER($F24)),AND($G24&lt;&gt;"",NOT(ISNUMBER($G24))),NOT(ISNUMBER($J24)),$C24&lt;=0,$E24&lt;=0,$F24&lt;0,$F24&gt;1),"Review: invalid amount, size, percentage, or date",IF($I24=Assumptions!$E$8,"Deferred: scenario uses current rent",IF(OR($F24&lt;Assumptions!$B$7,$F24&gt;Assumptions!$B$8),"Review: increase outside threshold",IF(OR(IF($G24="",Assumptions!$B$6,$G24)&lt;0,IF($G24="",Assumptions!$B$6,$G24)&gt;1),"Review: churn assumption",IF($J24&gt;$D24,"Review: due date after effective period",IF($D24-$J24&lt;Assumptions!$B$10,"Review: short review window",IF($P24&lt;Assumptions!$B$9,"Review: expected impact below threshold","Ready for human review")))))))),"Review: check entered values"))</f>
        <v/>
      </c>
    </row>
    <row r="25" ht="31" customHeight="1">
      <c r="A25" s="16" t="n"/>
      <c r="B25" s="17" t="n"/>
      <c r="C25" s="37" t="n"/>
      <c r="D25" s="38" t="n"/>
      <c r="E25" s="39" t="n"/>
      <c r="F25" s="40" t="n"/>
      <c r="G25" s="40" t="n"/>
      <c r="H25" s="16" t="n"/>
      <c r="I25" s="17" t="n"/>
      <c r="J25" s="38" t="n"/>
      <c r="K25" s="16" t="n"/>
      <c r="L25" s="41">
        <f>IF(NOT(AND($A25&lt;&gt;"",$B25&lt;&gt;"",ISNUMBER($C25),$C25&gt;0,ISNUMBER($D25),ISNUMBER($E25),$E25&gt;0,ISNUMBER($F25),$F25&gt;=0,$F25&lt;=1,OR($G25="",AND(ISNUMBER($G25),$G25&gt;=0,$G25&lt;=1)),$H25&lt;&gt;"",$I25&lt;&gt;"",ISNUMBER($J25))),"",IFERROR(IF($I25=Assumptions!$E$8,$E25,$E25*(1+$F25)),""))</f>
        <v/>
      </c>
      <c r="M25" s="41">
        <f>IF(OR($L25="",$E25=""),"",IFERROR($L25-$E25,""))</f>
        <v/>
      </c>
      <c r="N25" s="42">
        <f>IF(NOT(AND($A25&lt;&gt;"",$B25&lt;&gt;"",ISNUMBER($C25),$C25&gt;0,ISNUMBER($D25),ISNUMBER($E25),$E25&gt;0,ISNUMBER($F25),$F25&gt;=0,$F25&lt;=1,OR($G25="",AND(ISNUMBER($G25),$G25&gt;=0,$G25&lt;=1)),$H25&lt;&gt;"",$I25&lt;&gt;"",ISNUMBER($J25))),"",IFERROR(IF($I25=Assumptions!$E$8,1,IF(OR(IF($G25="",Assumptions!$B$6,$G25)&lt;0,IF($G25="",Assumptions!$B$6,$G25)&gt;1),"",1-IF($G25="",Assumptions!$B$6,$G25))),""))</f>
        <v/>
      </c>
      <c r="O25" s="41">
        <f>IF(OR($L25="",$N25=""),"",IFERROR($L25*$N25,""))</f>
        <v/>
      </c>
      <c r="P25" s="41">
        <f>IF(OR($O25="",$E25=""),"",IFERROR($O25-$E25,""))</f>
        <v/>
      </c>
      <c r="Q25" s="41">
        <f>IF(NOT(AND($A25&lt;&gt;"",$B25&lt;&gt;"",ISNUMBER($C25),$C25&gt;0,ISNUMBER($D25),ISNUMBER($E25),$E25&gt;0,ISNUMBER($F25),$F25&gt;=0,$F25&lt;=1,OR($G25="",AND(ISNUMBER($G25),$G25&gt;=0,$G25&lt;=1)),$H25&lt;&gt;"",$I25&lt;&gt;"",ISNUMBER($J25))),"",IFERROR($E25*Assumptions!$B$5,""))</f>
        <v/>
      </c>
      <c r="R25" s="41">
        <f>IF($P25="","",IFERROR($P25*Assumptions!$B$5,""))</f>
        <v/>
      </c>
      <c r="S25" s="24">
        <f>IF(COUNTA($A25:$K25)=0,"",IFERROR(IF(OR($A25="",$B25="",$C25="",$D25="",$E25="",$F25="",$H25="",$I25="",$J25=""),"Review: complete required inputs",IF(OR(NOT(ISNUMBER($C25)),NOT(ISNUMBER($D25)),NOT(ISNUMBER($E25)),NOT(ISNUMBER($F25)),AND($G25&lt;&gt;"",NOT(ISNUMBER($G25))),NOT(ISNUMBER($J25)),$C25&lt;=0,$E25&lt;=0,$F25&lt;0,$F25&gt;1),"Review: invalid amount, size, percentage, or date",IF($I25=Assumptions!$E$8,"Deferred: scenario uses current rent",IF(OR($F25&lt;Assumptions!$B$7,$F25&gt;Assumptions!$B$8),"Review: increase outside threshold",IF(OR(IF($G25="",Assumptions!$B$6,$G25)&lt;0,IF($G25="",Assumptions!$B$6,$G25)&gt;1),"Review: churn assumption",IF($J25&gt;$D25,"Review: due date after effective period",IF($D25-$J25&lt;Assumptions!$B$10,"Review: short review window",IF($P25&lt;Assumptions!$B$9,"Review: expected impact below threshold","Ready for human review")))))))),"Review: check entered values"))</f>
        <v/>
      </c>
    </row>
    <row r="26" ht="31" customHeight="1">
      <c r="A26" s="16" t="n"/>
      <c r="B26" s="17" t="n"/>
      <c r="C26" s="37" t="n"/>
      <c r="D26" s="38" t="n"/>
      <c r="E26" s="39" t="n"/>
      <c r="F26" s="40" t="n"/>
      <c r="G26" s="40" t="n"/>
      <c r="H26" s="16" t="n"/>
      <c r="I26" s="17" t="n"/>
      <c r="J26" s="38" t="n"/>
      <c r="K26" s="16" t="n"/>
      <c r="L26" s="43">
        <f>IF(NOT(AND($A26&lt;&gt;"",$B26&lt;&gt;"",ISNUMBER($C26),$C26&gt;0,ISNUMBER($D26),ISNUMBER($E26),$E26&gt;0,ISNUMBER($F26),$F26&gt;=0,$F26&lt;=1,OR($G26="",AND(ISNUMBER($G26),$G26&gt;=0,$G26&lt;=1)),$H26&lt;&gt;"",$I26&lt;&gt;"",ISNUMBER($J26))),"",IFERROR(IF($I26=Assumptions!$E$8,$E26,$E26*(1+$F26)),""))</f>
        <v/>
      </c>
      <c r="M26" s="43">
        <f>IF(OR($L26="",$E26=""),"",IFERROR($L26-$E26,""))</f>
        <v/>
      </c>
      <c r="N26" s="44">
        <f>IF(NOT(AND($A26&lt;&gt;"",$B26&lt;&gt;"",ISNUMBER($C26),$C26&gt;0,ISNUMBER($D26),ISNUMBER($E26),$E26&gt;0,ISNUMBER($F26),$F26&gt;=0,$F26&lt;=1,OR($G26="",AND(ISNUMBER($G26),$G26&gt;=0,$G26&lt;=1)),$H26&lt;&gt;"",$I26&lt;&gt;"",ISNUMBER($J26))),"",IFERROR(IF($I26=Assumptions!$E$8,1,IF(OR(IF($G26="",Assumptions!$B$6,$G26)&lt;0,IF($G26="",Assumptions!$B$6,$G26)&gt;1),"",1-IF($G26="",Assumptions!$B$6,$G26))),""))</f>
        <v/>
      </c>
      <c r="O26" s="43">
        <f>IF(OR($L26="",$N26=""),"",IFERROR($L26*$N26,""))</f>
        <v/>
      </c>
      <c r="P26" s="43">
        <f>IF(OR($O26="",$E26=""),"",IFERROR($O26-$E26,""))</f>
        <v/>
      </c>
      <c r="Q26" s="43">
        <f>IF(NOT(AND($A26&lt;&gt;"",$B26&lt;&gt;"",ISNUMBER($C26),$C26&gt;0,ISNUMBER($D26),ISNUMBER($E26),$E26&gt;0,ISNUMBER($F26),$F26&gt;=0,$F26&lt;=1,OR($G26="",AND(ISNUMBER($G26),$G26&gt;=0,$G26&lt;=1)),$H26&lt;&gt;"",$I26&lt;&gt;"",ISNUMBER($J26))),"",IFERROR($E26*Assumptions!$B$5,""))</f>
        <v/>
      </c>
      <c r="R26" s="43">
        <f>IF($P26="","",IFERROR($P26*Assumptions!$B$5,""))</f>
        <v/>
      </c>
      <c r="S26" s="27">
        <f>IF(COUNTA($A26:$K26)=0,"",IFERROR(IF(OR($A26="",$B26="",$C26="",$D26="",$E26="",$F26="",$H26="",$I26="",$J26=""),"Review: complete required inputs",IF(OR(NOT(ISNUMBER($C26)),NOT(ISNUMBER($D26)),NOT(ISNUMBER($E26)),NOT(ISNUMBER($F26)),AND($G26&lt;&gt;"",NOT(ISNUMBER($G26))),NOT(ISNUMBER($J26)),$C26&lt;=0,$E26&lt;=0,$F26&lt;0,$F26&gt;1),"Review: invalid amount, size, percentage, or date",IF($I26=Assumptions!$E$8,"Deferred: scenario uses current rent",IF(OR($F26&lt;Assumptions!$B$7,$F26&gt;Assumptions!$B$8),"Review: increase outside threshold",IF(OR(IF($G26="",Assumptions!$B$6,$G26)&lt;0,IF($G26="",Assumptions!$B$6,$G26)&gt;1),"Review: churn assumption",IF($J26&gt;$D26,"Review: due date after effective period",IF($D26-$J26&lt;Assumptions!$B$10,"Review: short review window",IF($P26&lt;Assumptions!$B$9,"Review: expected impact below threshold","Ready for human review")))))))),"Review: check entered values"))</f>
        <v/>
      </c>
    </row>
    <row r="27" ht="31" customHeight="1">
      <c r="A27" s="16" t="n"/>
      <c r="B27" s="17" t="n"/>
      <c r="C27" s="37" t="n"/>
      <c r="D27" s="38" t="n"/>
      <c r="E27" s="39" t="n"/>
      <c r="F27" s="40" t="n"/>
      <c r="G27" s="40" t="n"/>
      <c r="H27" s="16" t="n"/>
      <c r="I27" s="17" t="n"/>
      <c r="J27" s="38" t="n"/>
      <c r="K27" s="16" t="n"/>
      <c r="L27" s="41">
        <f>IF(NOT(AND($A27&lt;&gt;"",$B27&lt;&gt;"",ISNUMBER($C27),$C27&gt;0,ISNUMBER($D27),ISNUMBER($E27),$E27&gt;0,ISNUMBER($F27),$F27&gt;=0,$F27&lt;=1,OR($G27="",AND(ISNUMBER($G27),$G27&gt;=0,$G27&lt;=1)),$H27&lt;&gt;"",$I27&lt;&gt;"",ISNUMBER($J27))),"",IFERROR(IF($I27=Assumptions!$E$8,$E27,$E27*(1+$F27)),""))</f>
        <v/>
      </c>
      <c r="M27" s="41">
        <f>IF(OR($L27="",$E27=""),"",IFERROR($L27-$E27,""))</f>
        <v/>
      </c>
      <c r="N27" s="42">
        <f>IF(NOT(AND($A27&lt;&gt;"",$B27&lt;&gt;"",ISNUMBER($C27),$C27&gt;0,ISNUMBER($D27),ISNUMBER($E27),$E27&gt;0,ISNUMBER($F27),$F27&gt;=0,$F27&lt;=1,OR($G27="",AND(ISNUMBER($G27),$G27&gt;=0,$G27&lt;=1)),$H27&lt;&gt;"",$I27&lt;&gt;"",ISNUMBER($J27))),"",IFERROR(IF($I27=Assumptions!$E$8,1,IF(OR(IF($G27="",Assumptions!$B$6,$G27)&lt;0,IF($G27="",Assumptions!$B$6,$G27)&gt;1),"",1-IF($G27="",Assumptions!$B$6,$G27))),""))</f>
        <v/>
      </c>
      <c r="O27" s="41">
        <f>IF(OR($L27="",$N27=""),"",IFERROR($L27*$N27,""))</f>
        <v/>
      </c>
      <c r="P27" s="41">
        <f>IF(OR($O27="",$E27=""),"",IFERROR($O27-$E27,""))</f>
        <v/>
      </c>
      <c r="Q27" s="41">
        <f>IF(NOT(AND($A27&lt;&gt;"",$B27&lt;&gt;"",ISNUMBER($C27),$C27&gt;0,ISNUMBER($D27),ISNUMBER($E27),$E27&gt;0,ISNUMBER($F27),$F27&gt;=0,$F27&lt;=1,OR($G27="",AND(ISNUMBER($G27),$G27&gt;=0,$G27&lt;=1)),$H27&lt;&gt;"",$I27&lt;&gt;"",ISNUMBER($J27))),"",IFERROR($E27*Assumptions!$B$5,""))</f>
        <v/>
      </c>
      <c r="R27" s="41">
        <f>IF($P27="","",IFERROR($P27*Assumptions!$B$5,""))</f>
        <v/>
      </c>
      <c r="S27" s="24">
        <f>IF(COUNTA($A27:$K27)=0,"",IFERROR(IF(OR($A27="",$B27="",$C27="",$D27="",$E27="",$F27="",$H27="",$I27="",$J27=""),"Review: complete required inputs",IF(OR(NOT(ISNUMBER($C27)),NOT(ISNUMBER($D27)),NOT(ISNUMBER($E27)),NOT(ISNUMBER($F27)),AND($G27&lt;&gt;"",NOT(ISNUMBER($G27))),NOT(ISNUMBER($J27)),$C27&lt;=0,$E27&lt;=0,$F27&lt;0,$F27&gt;1),"Review: invalid amount, size, percentage, or date",IF($I27=Assumptions!$E$8,"Deferred: scenario uses current rent",IF(OR($F27&lt;Assumptions!$B$7,$F27&gt;Assumptions!$B$8),"Review: increase outside threshold",IF(OR(IF($G27="",Assumptions!$B$6,$G27)&lt;0,IF($G27="",Assumptions!$B$6,$G27)&gt;1),"Review: churn assumption",IF($J27&gt;$D27,"Review: due date after effective period",IF($D27-$J27&lt;Assumptions!$B$10,"Review: short review window",IF($P27&lt;Assumptions!$B$9,"Review: expected impact below threshold","Ready for human review")))))))),"Review: check entered values"))</f>
        <v/>
      </c>
    </row>
    <row r="28" ht="31" customHeight="1">
      <c r="A28" s="16" t="n"/>
      <c r="B28" s="17" t="n"/>
      <c r="C28" s="37" t="n"/>
      <c r="D28" s="38" t="n"/>
      <c r="E28" s="39" t="n"/>
      <c r="F28" s="40" t="n"/>
      <c r="G28" s="40" t="n"/>
      <c r="H28" s="16" t="n"/>
      <c r="I28" s="17" t="n"/>
      <c r="J28" s="38" t="n"/>
      <c r="K28" s="16" t="n"/>
      <c r="L28" s="43">
        <f>IF(NOT(AND($A28&lt;&gt;"",$B28&lt;&gt;"",ISNUMBER($C28),$C28&gt;0,ISNUMBER($D28),ISNUMBER($E28),$E28&gt;0,ISNUMBER($F28),$F28&gt;=0,$F28&lt;=1,OR($G28="",AND(ISNUMBER($G28),$G28&gt;=0,$G28&lt;=1)),$H28&lt;&gt;"",$I28&lt;&gt;"",ISNUMBER($J28))),"",IFERROR(IF($I28=Assumptions!$E$8,$E28,$E28*(1+$F28)),""))</f>
        <v/>
      </c>
      <c r="M28" s="43">
        <f>IF(OR($L28="",$E28=""),"",IFERROR($L28-$E28,""))</f>
        <v/>
      </c>
      <c r="N28" s="44">
        <f>IF(NOT(AND($A28&lt;&gt;"",$B28&lt;&gt;"",ISNUMBER($C28),$C28&gt;0,ISNUMBER($D28),ISNUMBER($E28),$E28&gt;0,ISNUMBER($F28),$F28&gt;=0,$F28&lt;=1,OR($G28="",AND(ISNUMBER($G28),$G28&gt;=0,$G28&lt;=1)),$H28&lt;&gt;"",$I28&lt;&gt;"",ISNUMBER($J28))),"",IFERROR(IF($I28=Assumptions!$E$8,1,IF(OR(IF($G28="",Assumptions!$B$6,$G28)&lt;0,IF($G28="",Assumptions!$B$6,$G28)&gt;1),"",1-IF($G28="",Assumptions!$B$6,$G28))),""))</f>
        <v/>
      </c>
      <c r="O28" s="43">
        <f>IF(OR($L28="",$N28=""),"",IFERROR($L28*$N28,""))</f>
        <v/>
      </c>
      <c r="P28" s="43">
        <f>IF(OR($O28="",$E28=""),"",IFERROR($O28-$E28,""))</f>
        <v/>
      </c>
      <c r="Q28" s="43">
        <f>IF(NOT(AND($A28&lt;&gt;"",$B28&lt;&gt;"",ISNUMBER($C28),$C28&gt;0,ISNUMBER($D28),ISNUMBER($E28),$E28&gt;0,ISNUMBER($F28),$F28&gt;=0,$F28&lt;=1,OR($G28="",AND(ISNUMBER($G28),$G28&gt;=0,$G28&lt;=1)),$H28&lt;&gt;"",$I28&lt;&gt;"",ISNUMBER($J28))),"",IFERROR($E28*Assumptions!$B$5,""))</f>
        <v/>
      </c>
      <c r="R28" s="43">
        <f>IF($P28="","",IFERROR($P28*Assumptions!$B$5,""))</f>
        <v/>
      </c>
      <c r="S28" s="27">
        <f>IF(COUNTA($A28:$K28)=0,"",IFERROR(IF(OR($A28="",$B28="",$C28="",$D28="",$E28="",$F28="",$H28="",$I28="",$J28=""),"Review: complete required inputs",IF(OR(NOT(ISNUMBER($C28)),NOT(ISNUMBER($D28)),NOT(ISNUMBER($E28)),NOT(ISNUMBER($F28)),AND($G28&lt;&gt;"",NOT(ISNUMBER($G28))),NOT(ISNUMBER($J28)),$C28&lt;=0,$E28&lt;=0,$F28&lt;0,$F28&gt;1),"Review: invalid amount, size, percentage, or date",IF($I28=Assumptions!$E$8,"Deferred: scenario uses current rent",IF(OR($F28&lt;Assumptions!$B$7,$F28&gt;Assumptions!$B$8),"Review: increase outside threshold",IF(OR(IF($G28="",Assumptions!$B$6,$G28)&lt;0,IF($G28="",Assumptions!$B$6,$G28)&gt;1),"Review: churn assumption",IF($J28&gt;$D28,"Review: due date after effective period",IF($D28-$J28&lt;Assumptions!$B$10,"Review: short review window",IF($P28&lt;Assumptions!$B$9,"Review: expected impact below threshold","Ready for human review")))))))),"Review: check entered values"))</f>
        <v/>
      </c>
    </row>
    <row r="29" ht="31" customHeight="1">
      <c r="A29" s="16" t="n"/>
      <c r="B29" s="17" t="n"/>
      <c r="C29" s="37" t="n"/>
      <c r="D29" s="38" t="n"/>
      <c r="E29" s="39" t="n"/>
      <c r="F29" s="40" t="n"/>
      <c r="G29" s="40" t="n"/>
      <c r="H29" s="16" t="n"/>
      <c r="I29" s="17" t="n"/>
      <c r="J29" s="38" t="n"/>
      <c r="K29" s="16" t="n"/>
      <c r="L29" s="41">
        <f>IF(NOT(AND($A29&lt;&gt;"",$B29&lt;&gt;"",ISNUMBER($C29),$C29&gt;0,ISNUMBER($D29),ISNUMBER($E29),$E29&gt;0,ISNUMBER($F29),$F29&gt;=0,$F29&lt;=1,OR($G29="",AND(ISNUMBER($G29),$G29&gt;=0,$G29&lt;=1)),$H29&lt;&gt;"",$I29&lt;&gt;"",ISNUMBER($J29))),"",IFERROR(IF($I29=Assumptions!$E$8,$E29,$E29*(1+$F29)),""))</f>
        <v/>
      </c>
      <c r="M29" s="41">
        <f>IF(OR($L29="",$E29=""),"",IFERROR($L29-$E29,""))</f>
        <v/>
      </c>
      <c r="N29" s="42">
        <f>IF(NOT(AND($A29&lt;&gt;"",$B29&lt;&gt;"",ISNUMBER($C29),$C29&gt;0,ISNUMBER($D29),ISNUMBER($E29),$E29&gt;0,ISNUMBER($F29),$F29&gt;=0,$F29&lt;=1,OR($G29="",AND(ISNUMBER($G29),$G29&gt;=0,$G29&lt;=1)),$H29&lt;&gt;"",$I29&lt;&gt;"",ISNUMBER($J29))),"",IFERROR(IF($I29=Assumptions!$E$8,1,IF(OR(IF($G29="",Assumptions!$B$6,$G29)&lt;0,IF($G29="",Assumptions!$B$6,$G29)&gt;1),"",1-IF($G29="",Assumptions!$B$6,$G29))),""))</f>
        <v/>
      </c>
      <c r="O29" s="41">
        <f>IF(OR($L29="",$N29=""),"",IFERROR($L29*$N29,""))</f>
        <v/>
      </c>
      <c r="P29" s="41">
        <f>IF(OR($O29="",$E29=""),"",IFERROR($O29-$E29,""))</f>
        <v/>
      </c>
      <c r="Q29" s="41">
        <f>IF(NOT(AND($A29&lt;&gt;"",$B29&lt;&gt;"",ISNUMBER($C29),$C29&gt;0,ISNUMBER($D29),ISNUMBER($E29),$E29&gt;0,ISNUMBER($F29),$F29&gt;=0,$F29&lt;=1,OR($G29="",AND(ISNUMBER($G29),$G29&gt;=0,$G29&lt;=1)),$H29&lt;&gt;"",$I29&lt;&gt;"",ISNUMBER($J29))),"",IFERROR($E29*Assumptions!$B$5,""))</f>
        <v/>
      </c>
      <c r="R29" s="41">
        <f>IF($P29="","",IFERROR($P29*Assumptions!$B$5,""))</f>
        <v/>
      </c>
      <c r="S29" s="24">
        <f>IF(COUNTA($A29:$K29)=0,"",IFERROR(IF(OR($A29="",$B29="",$C29="",$D29="",$E29="",$F29="",$H29="",$I29="",$J29=""),"Review: complete required inputs",IF(OR(NOT(ISNUMBER($C29)),NOT(ISNUMBER($D29)),NOT(ISNUMBER($E29)),NOT(ISNUMBER($F29)),AND($G29&lt;&gt;"",NOT(ISNUMBER($G29))),NOT(ISNUMBER($J29)),$C29&lt;=0,$E29&lt;=0,$F29&lt;0,$F29&gt;1),"Review: invalid amount, size, percentage, or date",IF($I29=Assumptions!$E$8,"Deferred: scenario uses current rent",IF(OR($F29&lt;Assumptions!$B$7,$F29&gt;Assumptions!$B$8),"Review: increase outside threshold",IF(OR(IF($G29="",Assumptions!$B$6,$G29)&lt;0,IF($G29="",Assumptions!$B$6,$G29)&gt;1),"Review: churn assumption",IF($J29&gt;$D29,"Review: due date after effective period",IF($D29-$J29&lt;Assumptions!$B$10,"Review: short review window",IF($P29&lt;Assumptions!$B$9,"Review: expected impact below threshold","Ready for human review")))))))),"Review: check entered values"))</f>
        <v/>
      </c>
    </row>
    <row r="30" ht="31" customHeight="1">
      <c r="A30" s="16" t="n"/>
      <c r="B30" s="17" t="n"/>
      <c r="C30" s="37" t="n"/>
      <c r="D30" s="38" t="n"/>
      <c r="E30" s="39" t="n"/>
      <c r="F30" s="40" t="n"/>
      <c r="G30" s="40" t="n"/>
      <c r="H30" s="16" t="n"/>
      <c r="I30" s="17" t="n"/>
      <c r="J30" s="38" t="n"/>
      <c r="K30" s="16" t="n"/>
      <c r="L30" s="43">
        <f>IF(NOT(AND($A30&lt;&gt;"",$B30&lt;&gt;"",ISNUMBER($C30),$C30&gt;0,ISNUMBER($D30),ISNUMBER($E30),$E30&gt;0,ISNUMBER($F30),$F30&gt;=0,$F30&lt;=1,OR($G30="",AND(ISNUMBER($G30),$G30&gt;=0,$G30&lt;=1)),$H30&lt;&gt;"",$I30&lt;&gt;"",ISNUMBER($J30))),"",IFERROR(IF($I30=Assumptions!$E$8,$E30,$E30*(1+$F30)),""))</f>
        <v/>
      </c>
      <c r="M30" s="43">
        <f>IF(OR($L30="",$E30=""),"",IFERROR($L30-$E30,""))</f>
        <v/>
      </c>
      <c r="N30" s="44">
        <f>IF(NOT(AND($A30&lt;&gt;"",$B30&lt;&gt;"",ISNUMBER($C30),$C30&gt;0,ISNUMBER($D30),ISNUMBER($E30),$E30&gt;0,ISNUMBER($F30),$F30&gt;=0,$F30&lt;=1,OR($G30="",AND(ISNUMBER($G30),$G30&gt;=0,$G30&lt;=1)),$H30&lt;&gt;"",$I30&lt;&gt;"",ISNUMBER($J30))),"",IFERROR(IF($I30=Assumptions!$E$8,1,IF(OR(IF($G30="",Assumptions!$B$6,$G30)&lt;0,IF($G30="",Assumptions!$B$6,$G30)&gt;1),"",1-IF($G30="",Assumptions!$B$6,$G30))),""))</f>
        <v/>
      </c>
      <c r="O30" s="43">
        <f>IF(OR($L30="",$N30=""),"",IFERROR($L30*$N30,""))</f>
        <v/>
      </c>
      <c r="P30" s="43">
        <f>IF(OR($O30="",$E30=""),"",IFERROR($O30-$E30,""))</f>
        <v/>
      </c>
      <c r="Q30" s="43">
        <f>IF(NOT(AND($A30&lt;&gt;"",$B30&lt;&gt;"",ISNUMBER($C30),$C30&gt;0,ISNUMBER($D30),ISNUMBER($E30),$E30&gt;0,ISNUMBER($F30),$F30&gt;=0,$F30&lt;=1,OR($G30="",AND(ISNUMBER($G30),$G30&gt;=0,$G30&lt;=1)),$H30&lt;&gt;"",$I30&lt;&gt;"",ISNUMBER($J30))),"",IFERROR($E30*Assumptions!$B$5,""))</f>
        <v/>
      </c>
      <c r="R30" s="43">
        <f>IF($P30="","",IFERROR($P30*Assumptions!$B$5,""))</f>
        <v/>
      </c>
      <c r="S30" s="27">
        <f>IF(COUNTA($A30:$K30)=0,"",IFERROR(IF(OR($A30="",$B30="",$C30="",$D30="",$E30="",$F30="",$H30="",$I30="",$J30=""),"Review: complete required inputs",IF(OR(NOT(ISNUMBER($C30)),NOT(ISNUMBER($D30)),NOT(ISNUMBER($E30)),NOT(ISNUMBER($F30)),AND($G30&lt;&gt;"",NOT(ISNUMBER($G30))),NOT(ISNUMBER($J30)),$C30&lt;=0,$E30&lt;=0,$F30&lt;0,$F30&gt;1),"Review: invalid amount, size, percentage, or date",IF($I30=Assumptions!$E$8,"Deferred: scenario uses current rent",IF(OR($F30&lt;Assumptions!$B$7,$F30&gt;Assumptions!$B$8),"Review: increase outside threshold",IF(OR(IF($G30="",Assumptions!$B$6,$G30)&lt;0,IF($G30="",Assumptions!$B$6,$G30)&gt;1),"Review: churn assumption",IF($J30&gt;$D30,"Review: due date after effective period",IF($D30-$J30&lt;Assumptions!$B$10,"Review: short review window",IF($P30&lt;Assumptions!$B$9,"Review: expected impact below threshold","Ready for human review")))))))),"Review: check entered values"))</f>
        <v/>
      </c>
    </row>
    <row r="31" ht="31" customHeight="1">
      <c r="A31" s="16" t="n"/>
      <c r="B31" s="17" t="n"/>
      <c r="C31" s="37" t="n"/>
      <c r="D31" s="38" t="n"/>
      <c r="E31" s="39" t="n"/>
      <c r="F31" s="40" t="n"/>
      <c r="G31" s="40" t="n"/>
      <c r="H31" s="16" t="n"/>
      <c r="I31" s="17" t="n"/>
      <c r="J31" s="38" t="n"/>
      <c r="K31" s="16" t="n"/>
      <c r="L31" s="41">
        <f>IF(NOT(AND($A31&lt;&gt;"",$B31&lt;&gt;"",ISNUMBER($C31),$C31&gt;0,ISNUMBER($D31),ISNUMBER($E31),$E31&gt;0,ISNUMBER($F31),$F31&gt;=0,$F31&lt;=1,OR($G31="",AND(ISNUMBER($G31),$G31&gt;=0,$G31&lt;=1)),$H31&lt;&gt;"",$I31&lt;&gt;"",ISNUMBER($J31))),"",IFERROR(IF($I31=Assumptions!$E$8,$E31,$E31*(1+$F31)),""))</f>
        <v/>
      </c>
      <c r="M31" s="41">
        <f>IF(OR($L31="",$E31=""),"",IFERROR($L31-$E31,""))</f>
        <v/>
      </c>
      <c r="N31" s="42">
        <f>IF(NOT(AND($A31&lt;&gt;"",$B31&lt;&gt;"",ISNUMBER($C31),$C31&gt;0,ISNUMBER($D31),ISNUMBER($E31),$E31&gt;0,ISNUMBER($F31),$F31&gt;=0,$F31&lt;=1,OR($G31="",AND(ISNUMBER($G31),$G31&gt;=0,$G31&lt;=1)),$H31&lt;&gt;"",$I31&lt;&gt;"",ISNUMBER($J31))),"",IFERROR(IF($I31=Assumptions!$E$8,1,IF(OR(IF($G31="",Assumptions!$B$6,$G31)&lt;0,IF($G31="",Assumptions!$B$6,$G31)&gt;1),"",1-IF($G31="",Assumptions!$B$6,$G31))),""))</f>
        <v/>
      </c>
      <c r="O31" s="41">
        <f>IF(OR($L31="",$N31=""),"",IFERROR($L31*$N31,""))</f>
        <v/>
      </c>
      <c r="P31" s="41">
        <f>IF(OR($O31="",$E31=""),"",IFERROR($O31-$E31,""))</f>
        <v/>
      </c>
      <c r="Q31" s="41">
        <f>IF(NOT(AND($A31&lt;&gt;"",$B31&lt;&gt;"",ISNUMBER($C31),$C31&gt;0,ISNUMBER($D31),ISNUMBER($E31),$E31&gt;0,ISNUMBER($F31),$F31&gt;=0,$F31&lt;=1,OR($G31="",AND(ISNUMBER($G31),$G31&gt;=0,$G31&lt;=1)),$H31&lt;&gt;"",$I31&lt;&gt;"",ISNUMBER($J31))),"",IFERROR($E31*Assumptions!$B$5,""))</f>
        <v/>
      </c>
      <c r="R31" s="41">
        <f>IF($P31="","",IFERROR($P31*Assumptions!$B$5,""))</f>
        <v/>
      </c>
      <c r="S31" s="24">
        <f>IF(COUNTA($A31:$K31)=0,"",IFERROR(IF(OR($A31="",$B31="",$C31="",$D31="",$E31="",$F31="",$H31="",$I31="",$J31=""),"Review: complete required inputs",IF(OR(NOT(ISNUMBER($C31)),NOT(ISNUMBER($D31)),NOT(ISNUMBER($E31)),NOT(ISNUMBER($F31)),AND($G31&lt;&gt;"",NOT(ISNUMBER($G31))),NOT(ISNUMBER($J31)),$C31&lt;=0,$E31&lt;=0,$F31&lt;0,$F31&gt;1),"Review: invalid amount, size, percentage, or date",IF($I31=Assumptions!$E$8,"Deferred: scenario uses current rent",IF(OR($F31&lt;Assumptions!$B$7,$F31&gt;Assumptions!$B$8),"Review: increase outside threshold",IF(OR(IF($G31="",Assumptions!$B$6,$G31)&lt;0,IF($G31="",Assumptions!$B$6,$G31)&gt;1),"Review: churn assumption",IF($J31&gt;$D31,"Review: due date after effective period",IF($D31-$J31&lt;Assumptions!$B$10,"Review: short review window",IF($P31&lt;Assumptions!$B$9,"Review: expected impact below threshold","Ready for human review")))))))),"Review: check entered values"))</f>
        <v/>
      </c>
    </row>
    <row r="32" ht="31" customHeight="1">
      <c r="A32" s="16" t="n"/>
      <c r="B32" s="17" t="n"/>
      <c r="C32" s="37" t="n"/>
      <c r="D32" s="38" t="n"/>
      <c r="E32" s="39" t="n"/>
      <c r="F32" s="40" t="n"/>
      <c r="G32" s="40" t="n"/>
      <c r="H32" s="16" t="n"/>
      <c r="I32" s="17" t="n"/>
      <c r="J32" s="38" t="n"/>
      <c r="K32" s="16" t="n"/>
      <c r="L32" s="43">
        <f>IF(NOT(AND($A32&lt;&gt;"",$B32&lt;&gt;"",ISNUMBER($C32),$C32&gt;0,ISNUMBER($D32),ISNUMBER($E32),$E32&gt;0,ISNUMBER($F32),$F32&gt;=0,$F32&lt;=1,OR($G32="",AND(ISNUMBER($G32),$G32&gt;=0,$G32&lt;=1)),$H32&lt;&gt;"",$I32&lt;&gt;"",ISNUMBER($J32))),"",IFERROR(IF($I32=Assumptions!$E$8,$E32,$E32*(1+$F32)),""))</f>
        <v/>
      </c>
      <c r="M32" s="43">
        <f>IF(OR($L32="",$E32=""),"",IFERROR($L32-$E32,""))</f>
        <v/>
      </c>
      <c r="N32" s="44">
        <f>IF(NOT(AND($A32&lt;&gt;"",$B32&lt;&gt;"",ISNUMBER($C32),$C32&gt;0,ISNUMBER($D32),ISNUMBER($E32),$E32&gt;0,ISNUMBER($F32),$F32&gt;=0,$F32&lt;=1,OR($G32="",AND(ISNUMBER($G32),$G32&gt;=0,$G32&lt;=1)),$H32&lt;&gt;"",$I32&lt;&gt;"",ISNUMBER($J32))),"",IFERROR(IF($I32=Assumptions!$E$8,1,IF(OR(IF($G32="",Assumptions!$B$6,$G32)&lt;0,IF($G32="",Assumptions!$B$6,$G32)&gt;1),"",1-IF($G32="",Assumptions!$B$6,$G32))),""))</f>
        <v/>
      </c>
      <c r="O32" s="43">
        <f>IF(OR($L32="",$N32=""),"",IFERROR($L32*$N32,""))</f>
        <v/>
      </c>
      <c r="P32" s="43">
        <f>IF(OR($O32="",$E32=""),"",IFERROR($O32-$E32,""))</f>
        <v/>
      </c>
      <c r="Q32" s="43">
        <f>IF(NOT(AND($A32&lt;&gt;"",$B32&lt;&gt;"",ISNUMBER($C32),$C32&gt;0,ISNUMBER($D32),ISNUMBER($E32),$E32&gt;0,ISNUMBER($F32),$F32&gt;=0,$F32&lt;=1,OR($G32="",AND(ISNUMBER($G32),$G32&gt;=0,$G32&lt;=1)),$H32&lt;&gt;"",$I32&lt;&gt;"",ISNUMBER($J32))),"",IFERROR($E32*Assumptions!$B$5,""))</f>
        <v/>
      </c>
      <c r="R32" s="43">
        <f>IF($P32="","",IFERROR($P32*Assumptions!$B$5,""))</f>
        <v/>
      </c>
      <c r="S32" s="27">
        <f>IF(COUNTA($A32:$K32)=0,"",IFERROR(IF(OR($A32="",$B32="",$C32="",$D32="",$E32="",$F32="",$H32="",$I32="",$J32=""),"Review: complete required inputs",IF(OR(NOT(ISNUMBER($C32)),NOT(ISNUMBER($D32)),NOT(ISNUMBER($E32)),NOT(ISNUMBER($F32)),AND($G32&lt;&gt;"",NOT(ISNUMBER($G32))),NOT(ISNUMBER($J32)),$C32&lt;=0,$E32&lt;=0,$F32&lt;0,$F32&gt;1),"Review: invalid amount, size, percentage, or date",IF($I32=Assumptions!$E$8,"Deferred: scenario uses current rent",IF(OR($F32&lt;Assumptions!$B$7,$F32&gt;Assumptions!$B$8),"Review: increase outside threshold",IF(OR(IF($G32="",Assumptions!$B$6,$G32)&lt;0,IF($G32="",Assumptions!$B$6,$G32)&gt;1),"Review: churn assumption",IF($J32&gt;$D32,"Review: due date after effective period",IF($D32-$J32&lt;Assumptions!$B$10,"Review: short review window",IF($P32&lt;Assumptions!$B$9,"Review: expected impact below threshold","Ready for human review")))))))),"Review: check entered values"))</f>
        <v/>
      </c>
    </row>
    <row r="33" ht="31" customHeight="1">
      <c r="A33" s="16" t="n"/>
      <c r="B33" s="17" t="n"/>
      <c r="C33" s="37" t="n"/>
      <c r="D33" s="38" t="n"/>
      <c r="E33" s="39" t="n"/>
      <c r="F33" s="40" t="n"/>
      <c r="G33" s="40" t="n"/>
      <c r="H33" s="16" t="n"/>
      <c r="I33" s="17" t="n"/>
      <c r="J33" s="38" t="n"/>
      <c r="K33" s="16" t="n"/>
      <c r="L33" s="41">
        <f>IF(NOT(AND($A33&lt;&gt;"",$B33&lt;&gt;"",ISNUMBER($C33),$C33&gt;0,ISNUMBER($D33),ISNUMBER($E33),$E33&gt;0,ISNUMBER($F33),$F33&gt;=0,$F33&lt;=1,OR($G33="",AND(ISNUMBER($G33),$G33&gt;=0,$G33&lt;=1)),$H33&lt;&gt;"",$I33&lt;&gt;"",ISNUMBER($J33))),"",IFERROR(IF($I33=Assumptions!$E$8,$E33,$E33*(1+$F33)),""))</f>
        <v/>
      </c>
      <c r="M33" s="41">
        <f>IF(OR($L33="",$E33=""),"",IFERROR($L33-$E33,""))</f>
        <v/>
      </c>
      <c r="N33" s="42">
        <f>IF(NOT(AND($A33&lt;&gt;"",$B33&lt;&gt;"",ISNUMBER($C33),$C33&gt;0,ISNUMBER($D33),ISNUMBER($E33),$E33&gt;0,ISNUMBER($F33),$F33&gt;=0,$F33&lt;=1,OR($G33="",AND(ISNUMBER($G33),$G33&gt;=0,$G33&lt;=1)),$H33&lt;&gt;"",$I33&lt;&gt;"",ISNUMBER($J33))),"",IFERROR(IF($I33=Assumptions!$E$8,1,IF(OR(IF($G33="",Assumptions!$B$6,$G33)&lt;0,IF($G33="",Assumptions!$B$6,$G33)&gt;1),"",1-IF($G33="",Assumptions!$B$6,$G33))),""))</f>
        <v/>
      </c>
      <c r="O33" s="41">
        <f>IF(OR($L33="",$N33=""),"",IFERROR($L33*$N33,""))</f>
        <v/>
      </c>
      <c r="P33" s="41">
        <f>IF(OR($O33="",$E33=""),"",IFERROR($O33-$E33,""))</f>
        <v/>
      </c>
      <c r="Q33" s="41">
        <f>IF(NOT(AND($A33&lt;&gt;"",$B33&lt;&gt;"",ISNUMBER($C33),$C33&gt;0,ISNUMBER($D33),ISNUMBER($E33),$E33&gt;0,ISNUMBER($F33),$F33&gt;=0,$F33&lt;=1,OR($G33="",AND(ISNUMBER($G33),$G33&gt;=0,$G33&lt;=1)),$H33&lt;&gt;"",$I33&lt;&gt;"",ISNUMBER($J33))),"",IFERROR($E33*Assumptions!$B$5,""))</f>
        <v/>
      </c>
      <c r="R33" s="41">
        <f>IF($P33="","",IFERROR($P33*Assumptions!$B$5,""))</f>
        <v/>
      </c>
      <c r="S33" s="24">
        <f>IF(COUNTA($A33:$K33)=0,"",IFERROR(IF(OR($A33="",$B33="",$C33="",$D33="",$E33="",$F33="",$H33="",$I33="",$J33=""),"Review: complete required inputs",IF(OR(NOT(ISNUMBER($C33)),NOT(ISNUMBER($D33)),NOT(ISNUMBER($E33)),NOT(ISNUMBER($F33)),AND($G33&lt;&gt;"",NOT(ISNUMBER($G33))),NOT(ISNUMBER($J33)),$C33&lt;=0,$E33&lt;=0,$F33&lt;0,$F33&gt;1),"Review: invalid amount, size, percentage, or date",IF($I33=Assumptions!$E$8,"Deferred: scenario uses current rent",IF(OR($F33&lt;Assumptions!$B$7,$F33&gt;Assumptions!$B$8),"Review: increase outside threshold",IF(OR(IF($G33="",Assumptions!$B$6,$G33)&lt;0,IF($G33="",Assumptions!$B$6,$G33)&gt;1),"Review: churn assumption",IF($J33&gt;$D33,"Review: due date after effective period",IF($D33-$J33&lt;Assumptions!$B$10,"Review: short review window",IF($P33&lt;Assumptions!$B$9,"Review: expected impact below threshold","Ready for human review")))))))),"Review: check entered values"))</f>
        <v/>
      </c>
    </row>
    <row r="34" ht="31" customHeight="1">
      <c r="A34" s="16" t="n"/>
      <c r="B34" s="17" t="n"/>
      <c r="C34" s="37" t="n"/>
      <c r="D34" s="38" t="n"/>
      <c r="E34" s="39" t="n"/>
      <c r="F34" s="40" t="n"/>
      <c r="G34" s="40" t="n"/>
      <c r="H34" s="16" t="n"/>
      <c r="I34" s="17" t="n"/>
      <c r="J34" s="38" t="n"/>
      <c r="K34" s="16" t="n"/>
      <c r="L34" s="43">
        <f>IF(NOT(AND($A34&lt;&gt;"",$B34&lt;&gt;"",ISNUMBER($C34),$C34&gt;0,ISNUMBER($D34),ISNUMBER($E34),$E34&gt;0,ISNUMBER($F34),$F34&gt;=0,$F34&lt;=1,OR($G34="",AND(ISNUMBER($G34),$G34&gt;=0,$G34&lt;=1)),$H34&lt;&gt;"",$I34&lt;&gt;"",ISNUMBER($J34))),"",IFERROR(IF($I34=Assumptions!$E$8,$E34,$E34*(1+$F34)),""))</f>
        <v/>
      </c>
      <c r="M34" s="43">
        <f>IF(OR($L34="",$E34=""),"",IFERROR($L34-$E34,""))</f>
        <v/>
      </c>
      <c r="N34" s="44">
        <f>IF(NOT(AND($A34&lt;&gt;"",$B34&lt;&gt;"",ISNUMBER($C34),$C34&gt;0,ISNUMBER($D34),ISNUMBER($E34),$E34&gt;0,ISNUMBER($F34),$F34&gt;=0,$F34&lt;=1,OR($G34="",AND(ISNUMBER($G34),$G34&gt;=0,$G34&lt;=1)),$H34&lt;&gt;"",$I34&lt;&gt;"",ISNUMBER($J34))),"",IFERROR(IF($I34=Assumptions!$E$8,1,IF(OR(IF($G34="",Assumptions!$B$6,$G34)&lt;0,IF($G34="",Assumptions!$B$6,$G34)&gt;1),"",1-IF($G34="",Assumptions!$B$6,$G34))),""))</f>
        <v/>
      </c>
      <c r="O34" s="43">
        <f>IF(OR($L34="",$N34=""),"",IFERROR($L34*$N34,""))</f>
        <v/>
      </c>
      <c r="P34" s="43">
        <f>IF(OR($O34="",$E34=""),"",IFERROR($O34-$E34,""))</f>
        <v/>
      </c>
      <c r="Q34" s="43">
        <f>IF(NOT(AND($A34&lt;&gt;"",$B34&lt;&gt;"",ISNUMBER($C34),$C34&gt;0,ISNUMBER($D34),ISNUMBER($E34),$E34&gt;0,ISNUMBER($F34),$F34&gt;=0,$F34&lt;=1,OR($G34="",AND(ISNUMBER($G34),$G34&gt;=0,$G34&lt;=1)),$H34&lt;&gt;"",$I34&lt;&gt;"",ISNUMBER($J34))),"",IFERROR($E34*Assumptions!$B$5,""))</f>
        <v/>
      </c>
      <c r="R34" s="43">
        <f>IF($P34="","",IFERROR($P34*Assumptions!$B$5,""))</f>
        <v/>
      </c>
      <c r="S34" s="27">
        <f>IF(COUNTA($A34:$K34)=0,"",IFERROR(IF(OR($A34="",$B34="",$C34="",$D34="",$E34="",$F34="",$H34="",$I34="",$J34=""),"Review: complete required inputs",IF(OR(NOT(ISNUMBER($C34)),NOT(ISNUMBER($D34)),NOT(ISNUMBER($E34)),NOT(ISNUMBER($F34)),AND($G34&lt;&gt;"",NOT(ISNUMBER($G34))),NOT(ISNUMBER($J34)),$C34&lt;=0,$E34&lt;=0,$F34&lt;0,$F34&gt;1),"Review: invalid amount, size, percentage, or date",IF($I34=Assumptions!$E$8,"Deferred: scenario uses current rent",IF(OR($F34&lt;Assumptions!$B$7,$F34&gt;Assumptions!$B$8),"Review: increase outside threshold",IF(OR(IF($G34="",Assumptions!$B$6,$G34)&lt;0,IF($G34="",Assumptions!$B$6,$G34)&gt;1),"Review: churn assumption",IF($J34&gt;$D34,"Review: due date after effective period",IF($D34-$J34&lt;Assumptions!$B$10,"Review: short review window",IF($P34&lt;Assumptions!$B$9,"Review: expected impact below threshold","Ready for human review")))))))),"Review: check entered values"))</f>
        <v/>
      </c>
    </row>
    <row r="35" ht="31" customHeight="1">
      <c r="A35" s="16" t="n"/>
      <c r="B35" s="17" t="n"/>
      <c r="C35" s="37" t="n"/>
      <c r="D35" s="38" t="n"/>
      <c r="E35" s="39" t="n"/>
      <c r="F35" s="40" t="n"/>
      <c r="G35" s="40" t="n"/>
      <c r="H35" s="16" t="n"/>
      <c r="I35" s="17" t="n"/>
      <c r="J35" s="38" t="n"/>
      <c r="K35" s="16" t="n"/>
      <c r="L35" s="41">
        <f>IF(NOT(AND($A35&lt;&gt;"",$B35&lt;&gt;"",ISNUMBER($C35),$C35&gt;0,ISNUMBER($D35),ISNUMBER($E35),$E35&gt;0,ISNUMBER($F35),$F35&gt;=0,$F35&lt;=1,OR($G35="",AND(ISNUMBER($G35),$G35&gt;=0,$G35&lt;=1)),$H35&lt;&gt;"",$I35&lt;&gt;"",ISNUMBER($J35))),"",IFERROR(IF($I35=Assumptions!$E$8,$E35,$E35*(1+$F35)),""))</f>
        <v/>
      </c>
      <c r="M35" s="41">
        <f>IF(OR($L35="",$E35=""),"",IFERROR($L35-$E35,""))</f>
        <v/>
      </c>
      <c r="N35" s="42">
        <f>IF(NOT(AND($A35&lt;&gt;"",$B35&lt;&gt;"",ISNUMBER($C35),$C35&gt;0,ISNUMBER($D35),ISNUMBER($E35),$E35&gt;0,ISNUMBER($F35),$F35&gt;=0,$F35&lt;=1,OR($G35="",AND(ISNUMBER($G35),$G35&gt;=0,$G35&lt;=1)),$H35&lt;&gt;"",$I35&lt;&gt;"",ISNUMBER($J35))),"",IFERROR(IF($I35=Assumptions!$E$8,1,IF(OR(IF($G35="",Assumptions!$B$6,$G35)&lt;0,IF($G35="",Assumptions!$B$6,$G35)&gt;1),"",1-IF($G35="",Assumptions!$B$6,$G35))),""))</f>
        <v/>
      </c>
      <c r="O35" s="41">
        <f>IF(OR($L35="",$N35=""),"",IFERROR($L35*$N35,""))</f>
        <v/>
      </c>
      <c r="P35" s="41">
        <f>IF(OR($O35="",$E35=""),"",IFERROR($O35-$E35,""))</f>
        <v/>
      </c>
      <c r="Q35" s="41">
        <f>IF(NOT(AND($A35&lt;&gt;"",$B35&lt;&gt;"",ISNUMBER($C35),$C35&gt;0,ISNUMBER($D35),ISNUMBER($E35),$E35&gt;0,ISNUMBER($F35),$F35&gt;=0,$F35&lt;=1,OR($G35="",AND(ISNUMBER($G35),$G35&gt;=0,$G35&lt;=1)),$H35&lt;&gt;"",$I35&lt;&gt;"",ISNUMBER($J35))),"",IFERROR($E35*Assumptions!$B$5,""))</f>
        <v/>
      </c>
      <c r="R35" s="41">
        <f>IF($P35="","",IFERROR($P35*Assumptions!$B$5,""))</f>
        <v/>
      </c>
      <c r="S35" s="24">
        <f>IF(COUNTA($A35:$K35)=0,"",IFERROR(IF(OR($A35="",$B35="",$C35="",$D35="",$E35="",$F35="",$H35="",$I35="",$J35=""),"Review: complete required inputs",IF(OR(NOT(ISNUMBER($C35)),NOT(ISNUMBER($D35)),NOT(ISNUMBER($E35)),NOT(ISNUMBER($F35)),AND($G35&lt;&gt;"",NOT(ISNUMBER($G35))),NOT(ISNUMBER($J35)),$C35&lt;=0,$E35&lt;=0,$F35&lt;0,$F35&gt;1),"Review: invalid amount, size, percentage, or date",IF($I35=Assumptions!$E$8,"Deferred: scenario uses current rent",IF(OR($F35&lt;Assumptions!$B$7,$F35&gt;Assumptions!$B$8),"Review: increase outside threshold",IF(OR(IF($G35="",Assumptions!$B$6,$G35)&lt;0,IF($G35="",Assumptions!$B$6,$G35)&gt;1),"Review: churn assumption",IF($J35&gt;$D35,"Review: due date after effective period",IF($D35-$J35&lt;Assumptions!$B$10,"Review: short review window",IF($P35&lt;Assumptions!$B$9,"Review: expected impact below threshold","Ready for human review")))))))),"Review: check entered values"))</f>
        <v/>
      </c>
    </row>
    <row r="36" ht="31" customHeight="1">
      <c r="A36" s="16" t="n"/>
      <c r="B36" s="17" t="n"/>
      <c r="C36" s="37" t="n"/>
      <c r="D36" s="38" t="n"/>
      <c r="E36" s="39" t="n"/>
      <c r="F36" s="40" t="n"/>
      <c r="G36" s="40" t="n"/>
      <c r="H36" s="16" t="n"/>
      <c r="I36" s="17" t="n"/>
      <c r="J36" s="38" t="n"/>
      <c r="K36" s="16" t="n"/>
      <c r="L36" s="43">
        <f>IF(NOT(AND($A36&lt;&gt;"",$B36&lt;&gt;"",ISNUMBER($C36),$C36&gt;0,ISNUMBER($D36),ISNUMBER($E36),$E36&gt;0,ISNUMBER($F36),$F36&gt;=0,$F36&lt;=1,OR($G36="",AND(ISNUMBER($G36),$G36&gt;=0,$G36&lt;=1)),$H36&lt;&gt;"",$I36&lt;&gt;"",ISNUMBER($J36))),"",IFERROR(IF($I36=Assumptions!$E$8,$E36,$E36*(1+$F36)),""))</f>
        <v/>
      </c>
      <c r="M36" s="43">
        <f>IF(OR($L36="",$E36=""),"",IFERROR($L36-$E36,""))</f>
        <v/>
      </c>
      <c r="N36" s="44">
        <f>IF(NOT(AND($A36&lt;&gt;"",$B36&lt;&gt;"",ISNUMBER($C36),$C36&gt;0,ISNUMBER($D36),ISNUMBER($E36),$E36&gt;0,ISNUMBER($F36),$F36&gt;=0,$F36&lt;=1,OR($G36="",AND(ISNUMBER($G36),$G36&gt;=0,$G36&lt;=1)),$H36&lt;&gt;"",$I36&lt;&gt;"",ISNUMBER($J36))),"",IFERROR(IF($I36=Assumptions!$E$8,1,IF(OR(IF($G36="",Assumptions!$B$6,$G36)&lt;0,IF($G36="",Assumptions!$B$6,$G36)&gt;1),"",1-IF($G36="",Assumptions!$B$6,$G36))),""))</f>
        <v/>
      </c>
      <c r="O36" s="43">
        <f>IF(OR($L36="",$N36=""),"",IFERROR($L36*$N36,""))</f>
        <v/>
      </c>
      <c r="P36" s="43">
        <f>IF(OR($O36="",$E36=""),"",IFERROR($O36-$E36,""))</f>
        <v/>
      </c>
      <c r="Q36" s="43">
        <f>IF(NOT(AND($A36&lt;&gt;"",$B36&lt;&gt;"",ISNUMBER($C36),$C36&gt;0,ISNUMBER($D36),ISNUMBER($E36),$E36&gt;0,ISNUMBER($F36),$F36&gt;=0,$F36&lt;=1,OR($G36="",AND(ISNUMBER($G36),$G36&gt;=0,$G36&lt;=1)),$H36&lt;&gt;"",$I36&lt;&gt;"",ISNUMBER($J36))),"",IFERROR($E36*Assumptions!$B$5,""))</f>
        <v/>
      </c>
      <c r="R36" s="43">
        <f>IF($P36="","",IFERROR($P36*Assumptions!$B$5,""))</f>
        <v/>
      </c>
      <c r="S36" s="27">
        <f>IF(COUNTA($A36:$K36)=0,"",IFERROR(IF(OR($A36="",$B36="",$C36="",$D36="",$E36="",$F36="",$H36="",$I36="",$J36=""),"Review: complete required inputs",IF(OR(NOT(ISNUMBER($C36)),NOT(ISNUMBER($D36)),NOT(ISNUMBER($E36)),NOT(ISNUMBER($F36)),AND($G36&lt;&gt;"",NOT(ISNUMBER($G36))),NOT(ISNUMBER($J36)),$C36&lt;=0,$E36&lt;=0,$F36&lt;0,$F36&gt;1),"Review: invalid amount, size, percentage, or date",IF($I36=Assumptions!$E$8,"Deferred: scenario uses current rent",IF(OR($F36&lt;Assumptions!$B$7,$F36&gt;Assumptions!$B$8),"Review: increase outside threshold",IF(OR(IF($G36="",Assumptions!$B$6,$G36)&lt;0,IF($G36="",Assumptions!$B$6,$G36)&gt;1),"Review: churn assumption",IF($J36&gt;$D36,"Review: due date after effective period",IF($D36-$J36&lt;Assumptions!$B$10,"Review: short review window",IF($P36&lt;Assumptions!$B$9,"Review: expected impact below threshold","Ready for human review")))))))),"Review: check entered values"))</f>
        <v/>
      </c>
    </row>
    <row r="37" ht="31" customHeight="1">
      <c r="A37" s="16" t="n"/>
      <c r="B37" s="17" t="n"/>
      <c r="C37" s="37" t="n"/>
      <c r="D37" s="38" t="n"/>
      <c r="E37" s="39" t="n"/>
      <c r="F37" s="40" t="n"/>
      <c r="G37" s="40" t="n"/>
      <c r="H37" s="16" t="n"/>
      <c r="I37" s="17" t="n"/>
      <c r="J37" s="38" t="n"/>
      <c r="K37" s="16" t="n"/>
      <c r="L37" s="41">
        <f>IF(NOT(AND($A37&lt;&gt;"",$B37&lt;&gt;"",ISNUMBER($C37),$C37&gt;0,ISNUMBER($D37),ISNUMBER($E37),$E37&gt;0,ISNUMBER($F37),$F37&gt;=0,$F37&lt;=1,OR($G37="",AND(ISNUMBER($G37),$G37&gt;=0,$G37&lt;=1)),$H37&lt;&gt;"",$I37&lt;&gt;"",ISNUMBER($J37))),"",IFERROR(IF($I37=Assumptions!$E$8,$E37,$E37*(1+$F37)),""))</f>
        <v/>
      </c>
      <c r="M37" s="41">
        <f>IF(OR($L37="",$E37=""),"",IFERROR($L37-$E37,""))</f>
        <v/>
      </c>
      <c r="N37" s="42">
        <f>IF(NOT(AND($A37&lt;&gt;"",$B37&lt;&gt;"",ISNUMBER($C37),$C37&gt;0,ISNUMBER($D37),ISNUMBER($E37),$E37&gt;0,ISNUMBER($F37),$F37&gt;=0,$F37&lt;=1,OR($G37="",AND(ISNUMBER($G37),$G37&gt;=0,$G37&lt;=1)),$H37&lt;&gt;"",$I37&lt;&gt;"",ISNUMBER($J37))),"",IFERROR(IF($I37=Assumptions!$E$8,1,IF(OR(IF($G37="",Assumptions!$B$6,$G37)&lt;0,IF($G37="",Assumptions!$B$6,$G37)&gt;1),"",1-IF($G37="",Assumptions!$B$6,$G37))),""))</f>
        <v/>
      </c>
      <c r="O37" s="41">
        <f>IF(OR($L37="",$N37=""),"",IFERROR($L37*$N37,""))</f>
        <v/>
      </c>
      <c r="P37" s="41">
        <f>IF(OR($O37="",$E37=""),"",IFERROR($O37-$E37,""))</f>
        <v/>
      </c>
      <c r="Q37" s="41">
        <f>IF(NOT(AND($A37&lt;&gt;"",$B37&lt;&gt;"",ISNUMBER($C37),$C37&gt;0,ISNUMBER($D37),ISNUMBER($E37),$E37&gt;0,ISNUMBER($F37),$F37&gt;=0,$F37&lt;=1,OR($G37="",AND(ISNUMBER($G37),$G37&gt;=0,$G37&lt;=1)),$H37&lt;&gt;"",$I37&lt;&gt;"",ISNUMBER($J37))),"",IFERROR($E37*Assumptions!$B$5,""))</f>
        <v/>
      </c>
      <c r="R37" s="41">
        <f>IF($P37="","",IFERROR($P37*Assumptions!$B$5,""))</f>
        <v/>
      </c>
      <c r="S37" s="24">
        <f>IF(COUNTA($A37:$K37)=0,"",IFERROR(IF(OR($A37="",$B37="",$C37="",$D37="",$E37="",$F37="",$H37="",$I37="",$J37=""),"Review: complete required inputs",IF(OR(NOT(ISNUMBER($C37)),NOT(ISNUMBER($D37)),NOT(ISNUMBER($E37)),NOT(ISNUMBER($F37)),AND($G37&lt;&gt;"",NOT(ISNUMBER($G37))),NOT(ISNUMBER($J37)),$C37&lt;=0,$E37&lt;=0,$F37&lt;0,$F37&gt;1),"Review: invalid amount, size, percentage, or date",IF($I37=Assumptions!$E$8,"Deferred: scenario uses current rent",IF(OR($F37&lt;Assumptions!$B$7,$F37&gt;Assumptions!$B$8),"Review: increase outside threshold",IF(OR(IF($G37="",Assumptions!$B$6,$G37)&lt;0,IF($G37="",Assumptions!$B$6,$G37)&gt;1),"Review: churn assumption",IF($J37&gt;$D37,"Review: due date after effective period",IF($D37-$J37&lt;Assumptions!$B$10,"Review: short review window",IF($P37&lt;Assumptions!$B$9,"Review: expected impact below threshold","Ready for human review")))))))),"Review: check entered values"))</f>
        <v/>
      </c>
    </row>
    <row r="38" ht="31" customHeight="1">
      <c r="A38" s="16" t="n"/>
      <c r="B38" s="17" t="n"/>
      <c r="C38" s="37" t="n"/>
      <c r="D38" s="38" t="n"/>
      <c r="E38" s="39" t="n"/>
      <c r="F38" s="40" t="n"/>
      <c r="G38" s="40" t="n"/>
      <c r="H38" s="16" t="n"/>
      <c r="I38" s="17" t="n"/>
      <c r="J38" s="38" t="n"/>
      <c r="K38" s="16" t="n"/>
      <c r="L38" s="43">
        <f>IF(NOT(AND($A38&lt;&gt;"",$B38&lt;&gt;"",ISNUMBER($C38),$C38&gt;0,ISNUMBER($D38),ISNUMBER($E38),$E38&gt;0,ISNUMBER($F38),$F38&gt;=0,$F38&lt;=1,OR($G38="",AND(ISNUMBER($G38),$G38&gt;=0,$G38&lt;=1)),$H38&lt;&gt;"",$I38&lt;&gt;"",ISNUMBER($J38))),"",IFERROR(IF($I38=Assumptions!$E$8,$E38,$E38*(1+$F38)),""))</f>
        <v/>
      </c>
      <c r="M38" s="43">
        <f>IF(OR($L38="",$E38=""),"",IFERROR($L38-$E38,""))</f>
        <v/>
      </c>
      <c r="N38" s="44">
        <f>IF(NOT(AND($A38&lt;&gt;"",$B38&lt;&gt;"",ISNUMBER($C38),$C38&gt;0,ISNUMBER($D38),ISNUMBER($E38),$E38&gt;0,ISNUMBER($F38),$F38&gt;=0,$F38&lt;=1,OR($G38="",AND(ISNUMBER($G38),$G38&gt;=0,$G38&lt;=1)),$H38&lt;&gt;"",$I38&lt;&gt;"",ISNUMBER($J38))),"",IFERROR(IF($I38=Assumptions!$E$8,1,IF(OR(IF($G38="",Assumptions!$B$6,$G38)&lt;0,IF($G38="",Assumptions!$B$6,$G38)&gt;1),"",1-IF($G38="",Assumptions!$B$6,$G38))),""))</f>
        <v/>
      </c>
      <c r="O38" s="43">
        <f>IF(OR($L38="",$N38=""),"",IFERROR($L38*$N38,""))</f>
        <v/>
      </c>
      <c r="P38" s="43">
        <f>IF(OR($O38="",$E38=""),"",IFERROR($O38-$E38,""))</f>
        <v/>
      </c>
      <c r="Q38" s="43">
        <f>IF(NOT(AND($A38&lt;&gt;"",$B38&lt;&gt;"",ISNUMBER($C38),$C38&gt;0,ISNUMBER($D38),ISNUMBER($E38),$E38&gt;0,ISNUMBER($F38),$F38&gt;=0,$F38&lt;=1,OR($G38="",AND(ISNUMBER($G38),$G38&gt;=0,$G38&lt;=1)),$H38&lt;&gt;"",$I38&lt;&gt;"",ISNUMBER($J38))),"",IFERROR($E38*Assumptions!$B$5,""))</f>
        <v/>
      </c>
      <c r="R38" s="43">
        <f>IF($P38="","",IFERROR($P38*Assumptions!$B$5,""))</f>
        <v/>
      </c>
      <c r="S38" s="27">
        <f>IF(COUNTA($A38:$K38)=0,"",IFERROR(IF(OR($A38="",$B38="",$C38="",$D38="",$E38="",$F38="",$H38="",$I38="",$J38=""),"Review: complete required inputs",IF(OR(NOT(ISNUMBER($C38)),NOT(ISNUMBER($D38)),NOT(ISNUMBER($E38)),NOT(ISNUMBER($F38)),AND($G38&lt;&gt;"",NOT(ISNUMBER($G38))),NOT(ISNUMBER($J38)),$C38&lt;=0,$E38&lt;=0,$F38&lt;0,$F38&gt;1),"Review: invalid amount, size, percentage, or date",IF($I38=Assumptions!$E$8,"Deferred: scenario uses current rent",IF(OR($F38&lt;Assumptions!$B$7,$F38&gt;Assumptions!$B$8),"Review: increase outside threshold",IF(OR(IF($G38="",Assumptions!$B$6,$G38)&lt;0,IF($G38="",Assumptions!$B$6,$G38)&gt;1),"Review: churn assumption",IF($J38&gt;$D38,"Review: due date after effective period",IF($D38-$J38&lt;Assumptions!$B$10,"Review: short review window",IF($P38&lt;Assumptions!$B$9,"Review: expected impact below threshold","Ready for human review")))))))),"Review: check entered values"))</f>
        <v/>
      </c>
    </row>
    <row r="39" ht="31" customHeight="1">
      <c r="A39" s="16" t="n"/>
      <c r="B39" s="17" t="n"/>
      <c r="C39" s="37" t="n"/>
      <c r="D39" s="38" t="n"/>
      <c r="E39" s="39" t="n"/>
      <c r="F39" s="40" t="n"/>
      <c r="G39" s="40" t="n"/>
      <c r="H39" s="16" t="n"/>
      <c r="I39" s="17" t="n"/>
      <c r="J39" s="38" t="n"/>
      <c r="K39" s="16" t="n"/>
      <c r="L39" s="41">
        <f>IF(NOT(AND($A39&lt;&gt;"",$B39&lt;&gt;"",ISNUMBER($C39),$C39&gt;0,ISNUMBER($D39),ISNUMBER($E39),$E39&gt;0,ISNUMBER($F39),$F39&gt;=0,$F39&lt;=1,OR($G39="",AND(ISNUMBER($G39),$G39&gt;=0,$G39&lt;=1)),$H39&lt;&gt;"",$I39&lt;&gt;"",ISNUMBER($J39))),"",IFERROR(IF($I39=Assumptions!$E$8,$E39,$E39*(1+$F39)),""))</f>
        <v/>
      </c>
      <c r="M39" s="41">
        <f>IF(OR($L39="",$E39=""),"",IFERROR($L39-$E39,""))</f>
        <v/>
      </c>
      <c r="N39" s="42">
        <f>IF(NOT(AND($A39&lt;&gt;"",$B39&lt;&gt;"",ISNUMBER($C39),$C39&gt;0,ISNUMBER($D39),ISNUMBER($E39),$E39&gt;0,ISNUMBER($F39),$F39&gt;=0,$F39&lt;=1,OR($G39="",AND(ISNUMBER($G39),$G39&gt;=0,$G39&lt;=1)),$H39&lt;&gt;"",$I39&lt;&gt;"",ISNUMBER($J39))),"",IFERROR(IF($I39=Assumptions!$E$8,1,IF(OR(IF($G39="",Assumptions!$B$6,$G39)&lt;0,IF($G39="",Assumptions!$B$6,$G39)&gt;1),"",1-IF($G39="",Assumptions!$B$6,$G39))),""))</f>
        <v/>
      </c>
      <c r="O39" s="41">
        <f>IF(OR($L39="",$N39=""),"",IFERROR($L39*$N39,""))</f>
        <v/>
      </c>
      <c r="P39" s="41">
        <f>IF(OR($O39="",$E39=""),"",IFERROR($O39-$E39,""))</f>
        <v/>
      </c>
      <c r="Q39" s="41">
        <f>IF(NOT(AND($A39&lt;&gt;"",$B39&lt;&gt;"",ISNUMBER($C39),$C39&gt;0,ISNUMBER($D39),ISNUMBER($E39),$E39&gt;0,ISNUMBER($F39),$F39&gt;=0,$F39&lt;=1,OR($G39="",AND(ISNUMBER($G39),$G39&gt;=0,$G39&lt;=1)),$H39&lt;&gt;"",$I39&lt;&gt;"",ISNUMBER($J39))),"",IFERROR($E39*Assumptions!$B$5,""))</f>
        <v/>
      </c>
      <c r="R39" s="41">
        <f>IF($P39="","",IFERROR($P39*Assumptions!$B$5,""))</f>
        <v/>
      </c>
      <c r="S39" s="24">
        <f>IF(COUNTA($A39:$K39)=0,"",IFERROR(IF(OR($A39="",$B39="",$C39="",$D39="",$E39="",$F39="",$H39="",$I39="",$J39=""),"Review: complete required inputs",IF(OR(NOT(ISNUMBER($C39)),NOT(ISNUMBER($D39)),NOT(ISNUMBER($E39)),NOT(ISNUMBER($F39)),AND($G39&lt;&gt;"",NOT(ISNUMBER($G39))),NOT(ISNUMBER($J39)),$C39&lt;=0,$E39&lt;=0,$F39&lt;0,$F39&gt;1),"Review: invalid amount, size, percentage, or date",IF($I39=Assumptions!$E$8,"Deferred: scenario uses current rent",IF(OR($F39&lt;Assumptions!$B$7,$F39&gt;Assumptions!$B$8),"Review: increase outside threshold",IF(OR(IF($G39="",Assumptions!$B$6,$G39)&lt;0,IF($G39="",Assumptions!$B$6,$G39)&gt;1),"Review: churn assumption",IF($J39&gt;$D39,"Review: due date after effective period",IF($D39-$J39&lt;Assumptions!$B$10,"Review: short review window",IF($P39&lt;Assumptions!$B$9,"Review: expected impact below threshold","Ready for human review")))))))),"Review: check entered values"))</f>
        <v/>
      </c>
    </row>
    <row r="40" ht="31" customHeight="1">
      <c r="A40" s="16" t="n"/>
      <c r="B40" s="17" t="n"/>
      <c r="C40" s="37" t="n"/>
      <c r="D40" s="38" t="n"/>
      <c r="E40" s="39" t="n"/>
      <c r="F40" s="40" t="n"/>
      <c r="G40" s="40" t="n"/>
      <c r="H40" s="16" t="n"/>
      <c r="I40" s="17" t="n"/>
      <c r="J40" s="38" t="n"/>
      <c r="K40" s="16" t="n"/>
      <c r="L40" s="43">
        <f>IF(NOT(AND($A40&lt;&gt;"",$B40&lt;&gt;"",ISNUMBER($C40),$C40&gt;0,ISNUMBER($D40),ISNUMBER($E40),$E40&gt;0,ISNUMBER($F40),$F40&gt;=0,$F40&lt;=1,OR($G40="",AND(ISNUMBER($G40),$G40&gt;=0,$G40&lt;=1)),$H40&lt;&gt;"",$I40&lt;&gt;"",ISNUMBER($J40))),"",IFERROR(IF($I40=Assumptions!$E$8,$E40,$E40*(1+$F40)),""))</f>
        <v/>
      </c>
      <c r="M40" s="43">
        <f>IF(OR($L40="",$E40=""),"",IFERROR($L40-$E40,""))</f>
        <v/>
      </c>
      <c r="N40" s="44">
        <f>IF(NOT(AND($A40&lt;&gt;"",$B40&lt;&gt;"",ISNUMBER($C40),$C40&gt;0,ISNUMBER($D40),ISNUMBER($E40),$E40&gt;0,ISNUMBER($F40),$F40&gt;=0,$F40&lt;=1,OR($G40="",AND(ISNUMBER($G40),$G40&gt;=0,$G40&lt;=1)),$H40&lt;&gt;"",$I40&lt;&gt;"",ISNUMBER($J40))),"",IFERROR(IF($I40=Assumptions!$E$8,1,IF(OR(IF($G40="",Assumptions!$B$6,$G40)&lt;0,IF($G40="",Assumptions!$B$6,$G40)&gt;1),"",1-IF($G40="",Assumptions!$B$6,$G40))),""))</f>
        <v/>
      </c>
      <c r="O40" s="43">
        <f>IF(OR($L40="",$N40=""),"",IFERROR($L40*$N40,""))</f>
        <v/>
      </c>
      <c r="P40" s="43">
        <f>IF(OR($O40="",$E40=""),"",IFERROR($O40-$E40,""))</f>
        <v/>
      </c>
      <c r="Q40" s="43">
        <f>IF(NOT(AND($A40&lt;&gt;"",$B40&lt;&gt;"",ISNUMBER($C40),$C40&gt;0,ISNUMBER($D40),ISNUMBER($E40),$E40&gt;0,ISNUMBER($F40),$F40&gt;=0,$F40&lt;=1,OR($G40="",AND(ISNUMBER($G40),$G40&gt;=0,$G40&lt;=1)),$H40&lt;&gt;"",$I40&lt;&gt;"",ISNUMBER($J40))),"",IFERROR($E40*Assumptions!$B$5,""))</f>
        <v/>
      </c>
      <c r="R40" s="43">
        <f>IF($P40="","",IFERROR($P40*Assumptions!$B$5,""))</f>
        <v/>
      </c>
      <c r="S40" s="27">
        <f>IF(COUNTA($A40:$K40)=0,"",IFERROR(IF(OR($A40="",$B40="",$C40="",$D40="",$E40="",$F40="",$H40="",$I40="",$J40=""),"Review: complete required inputs",IF(OR(NOT(ISNUMBER($C40)),NOT(ISNUMBER($D40)),NOT(ISNUMBER($E40)),NOT(ISNUMBER($F40)),AND($G40&lt;&gt;"",NOT(ISNUMBER($G40))),NOT(ISNUMBER($J40)),$C40&lt;=0,$E40&lt;=0,$F40&lt;0,$F40&gt;1),"Review: invalid amount, size, percentage, or date",IF($I40=Assumptions!$E$8,"Deferred: scenario uses current rent",IF(OR($F40&lt;Assumptions!$B$7,$F40&gt;Assumptions!$B$8),"Review: increase outside threshold",IF(OR(IF($G40="",Assumptions!$B$6,$G40)&lt;0,IF($G40="",Assumptions!$B$6,$G40)&gt;1),"Review: churn assumption",IF($J40&gt;$D40,"Review: due date after effective period",IF($D40-$J40&lt;Assumptions!$B$10,"Review: short review window",IF($P40&lt;Assumptions!$B$9,"Review: expected impact below threshold","Ready for human review")))))))),"Review: check entered values"))</f>
        <v/>
      </c>
    </row>
    <row r="41" ht="31" customHeight="1">
      <c r="A41" s="16" t="n"/>
      <c r="B41" s="17" t="n"/>
      <c r="C41" s="37" t="n"/>
      <c r="D41" s="38" t="n"/>
      <c r="E41" s="39" t="n"/>
      <c r="F41" s="40" t="n"/>
      <c r="G41" s="40" t="n"/>
      <c r="H41" s="16" t="n"/>
      <c r="I41" s="17" t="n"/>
      <c r="J41" s="38" t="n"/>
      <c r="K41" s="16" t="n"/>
      <c r="L41" s="41">
        <f>IF(NOT(AND($A41&lt;&gt;"",$B41&lt;&gt;"",ISNUMBER($C41),$C41&gt;0,ISNUMBER($D41),ISNUMBER($E41),$E41&gt;0,ISNUMBER($F41),$F41&gt;=0,$F41&lt;=1,OR($G41="",AND(ISNUMBER($G41),$G41&gt;=0,$G41&lt;=1)),$H41&lt;&gt;"",$I41&lt;&gt;"",ISNUMBER($J41))),"",IFERROR(IF($I41=Assumptions!$E$8,$E41,$E41*(1+$F41)),""))</f>
        <v/>
      </c>
      <c r="M41" s="41">
        <f>IF(OR($L41="",$E41=""),"",IFERROR($L41-$E41,""))</f>
        <v/>
      </c>
      <c r="N41" s="42">
        <f>IF(NOT(AND($A41&lt;&gt;"",$B41&lt;&gt;"",ISNUMBER($C41),$C41&gt;0,ISNUMBER($D41),ISNUMBER($E41),$E41&gt;0,ISNUMBER($F41),$F41&gt;=0,$F41&lt;=1,OR($G41="",AND(ISNUMBER($G41),$G41&gt;=0,$G41&lt;=1)),$H41&lt;&gt;"",$I41&lt;&gt;"",ISNUMBER($J41))),"",IFERROR(IF($I41=Assumptions!$E$8,1,IF(OR(IF($G41="",Assumptions!$B$6,$G41)&lt;0,IF($G41="",Assumptions!$B$6,$G41)&gt;1),"",1-IF($G41="",Assumptions!$B$6,$G41))),""))</f>
        <v/>
      </c>
      <c r="O41" s="41">
        <f>IF(OR($L41="",$N41=""),"",IFERROR($L41*$N41,""))</f>
        <v/>
      </c>
      <c r="P41" s="41">
        <f>IF(OR($O41="",$E41=""),"",IFERROR($O41-$E41,""))</f>
        <v/>
      </c>
      <c r="Q41" s="41">
        <f>IF(NOT(AND($A41&lt;&gt;"",$B41&lt;&gt;"",ISNUMBER($C41),$C41&gt;0,ISNUMBER($D41),ISNUMBER($E41),$E41&gt;0,ISNUMBER($F41),$F41&gt;=0,$F41&lt;=1,OR($G41="",AND(ISNUMBER($G41),$G41&gt;=0,$G41&lt;=1)),$H41&lt;&gt;"",$I41&lt;&gt;"",ISNUMBER($J41))),"",IFERROR($E41*Assumptions!$B$5,""))</f>
        <v/>
      </c>
      <c r="R41" s="41">
        <f>IF($P41="","",IFERROR($P41*Assumptions!$B$5,""))</f>
        <v/>
      </c>
      <c r="S41" s="24">
        <f>IF(COUNTA($A41:$K41)=0,"",IFERROR(IF(OR($A41="",$B41="",$C41="",$D41="",$E41="",$F41="",$H41="",$I41="",$J41=""),"Review: complete required inputs",IF(OR(NOT(ISNUMBER($C41)),NOT(ISNUMBER($D41)),NOT(ISNUMBER($E41)),NOT(ISNUMBER($F41)),AND($G41&lt;&gt;"",NOT(ISNUMBER($G41))),NOT(ISNUMBER($J41)),$C41&lt;=0,$E41&lt;=0,$F41&lt;0,$F41&gt;1),"Review: invalid amount, size, percentage, or date",IF($I41=Assumptions!$E$8,"Deferred: scenario uses current rent",IF(OR($F41&lt;Assumptions!$B$7,$F41&gt;Assumptions!$B$8),"Review: increase outside threshold",IF(OR(IF($G41="",Assumptions!$B$6,$G41)&lt;0,IF($G41="",Assumptions!$B$6,$G41)&gt;1),"Review: churn assumption",IF($J41&gt;$D41,"Review: due date after effective period",IF($D41-$J41&lt;Assumptions!$B$10,"Review: short review window",IF($P41&lt;Assumptions!$B$9,"Review: expected impact below threshold","Ready for human review")))))))),"Review: check entered values"))</f>
        <v/>
      </c>
    </row>
    <row r="42" ht="31" customHeight="1">
      <c r="A42" s="16" t="n"/>
      <c r="B42" s="17" t="n"/>
      <c r="C42" s="37" t="n"/>
      <c r="D42" s="38" t="n"/>
      <c r="E42" s="39" t="n"/>
      <c r="F42" s="40" t="n"/>
      <c r="G42" s="40" t="n"/>
      <c r="H42" s="16" t="n"/>
      <c r="I42" s="17" t="n"/>
      <c r="J42" s="38" t="n"/>
      <c r="K42" s="16" t="n"/>
      <c r="L42" s="43">
        <f>IF(NOT(AND($A42&lt;&gt;"",$B42&lt;&gt;"",ISNUMBER($C42),$C42&gt;0,ISNUMBER($D42),ISNUMBER($E42),$E42&gt;0,ISNUMBER($F42),$F42&gt;=0,$F42&lt;=1,OR($G42="",AND(ISNUMBER($G42),$G42&gt;=0,$G42&lt;=1)),$H42&lt;&gt;"",$I42&lt;&gt;"",ISNUMBER($J42))),"",IFERROR(IF($I42=Assumptions!$E$8,$E42,$E42*(1+$F42)),""))</f>
        <v/>
      </c>
      <c r="M42" s="43">
        <f>IF(OR($L42="",$E42=""),"",IFERROR($L42-$E42,""))</f>
        <v/>
      </c>
      <c r="N42" s="44">
        <f>IF(NOT(AND($A42&lt;&gt;"",$B42&lt;&gt;"",ISNUMBER($C42),$C42&gt;0,ISNUMBER($D42),ISNUMBER($E42),$E42&gt;0,ISNUMBER($F42),$F42&gt;=0,$F42&lt;=1,OR($G42="",AND(ISNUMBER($G42),$G42&gt;=0,$G42&lt;=1)),$H42&lt;&gt;"",$I42&lt;&gt;"",ISNUMBER($J42))),"",IFERROR(IF($I42=Assumptions!$E$8,1,IF(OR(IF($G42="",Assumptions!$B$6,$G42)&lt;0,IF($G42="",Assumptions!$B$6,$G42)&gt;1),"",1-IF($G42="",Assumptions!$B$6,$G42))),""))</f>
        <v/>
      </c>
      <c r="O42" s="43">
        <f>IF(OR($L42="",$N42=""),"",IFERROR($L42*$N42,""))</f>
        <v/>
      </c>
      <c r="P42" s="43">
        <f>IF(OR($O42="",$E42=""),"",IFERROR($O42-$E42,""))</f>
        <v/>
      </c>
      <c r="Q42" s="43">
        <f>IF(NOT(AND($A42&lt;&gt;"",$B42&lt;&gt;"",ISNUMBER($C42),$C42&gt;0,ISNUMBER($D42),ISNUMBER($E42),$E42&gt;0,ISNUMBER($F42),$F42&gt;=0,$F42&lt;=1,OR($G42="",AND(ISNUMBER($G42),$G42&gt;=0,$G42&lt;=1)),$H42&lt;&gt;"",$I42&lt;&gt;"",ISNUMBER($J42))),"",IFERROR($E42*Assumptions!$B$5,""))</f>
        <v/>
      </c>
      <c r="R42" s="43">
        <f>IF($P42="","",IFERROR($P42*Assumptions!$B$5,""))</f>
        <v/>
      </c>
      <c r="S42" s="27">
        <f>IF(COUNTA($A42:$K42)=0,"",IFERROR(IF(OR($A42="",$B42="",$C42="",$D42="",$E42="",$F42="",$H42="",$I42="",$J42=""),"Review: complete required inputs",IF(OR(NOT(ISNUMBER($C42)),NOT(ISNUMBER($D42)),NOT(ISNUMBER($E42)),NOT(ISNUMBER($F42)),AND($G42&lt;&gt;"",NOT(ISNUMBER($G42))),NOT(ISNUMBER($J42)),$C42&lt;=0,$E42&lt;=0,$F42&lt;0,$F42&gt;1),"Review: invalid amount, size, percentage, or date",IF($I42=Assumptions!$E$8,"Deferred: scenario uses current rent",IF(OR($F42&lt;Assumptions!$B$7,$F42&gt;Assumptions!$B$8),"Review: increase outside threshold",IF(OR(IF($G42="",Assumptions!$B$6,$G42)&lt;0,IF($G42="",Assumptions!$B$6,$G42)&gt;1),"Review: churn assumption",IF($J42&gt;$D42,"Review: due date after effective period",IF($D42-$J42&lt;Assumptions!$B$10,"Review: short review window",IF($P42&lt;Assumptions!$B$9,"Review: expected impact below threshold","Ready for human review")))))))),"Review: check entered values"))</f>
        <v/>
      </c>
    </row>
    <row r="43" ht="31" customHeight="1">
      <c r="A43" s="16" t="n"/>
      <c r="B43" s="17" t="n"/>
      <c r="C43" s="37" t="n"/>
      <c r="D43" s="38" t="n"/>
      <c r="E43" s="39" t="n"/>
      <c r="F43" s="40" t="n"/>
      <c r="G43" s="40" t="n"/>
      <c r="H43" s="16" t="n"/>
      <c r="I43" s="17" t="n"/>
      <c r="J43" s="38" t="n"/>
      <c r="K43" s="16" t="n"/>
      <c r="L43" s="41">
        <f>IF(NOT(AND($A43&lt;&gt;"",$B43&lt;&gt;"",ISNUMBER($C43),$C43&gt;0,ISNUMBER($D43),ISNUMBER($E43),$E43&gt;0,ISNUMBER($F43),$F43&gt;=0,$F43&lt;=1,OR($G43="",AND(ISNUMBER($G43),$G43&gt;=0,$G43&lt;=1)),$H43&lt;&gt;"",$I43&lt;&gt;"",ISNUMBER($J43))),"",IFERROR(IF($I43=Assumptions!$E$8,$E43,$E43*(1+$F43)),""))</f>
        <v/>
      </c>
      <c r="M43" s="41">
        <f>IF(OR($L43="",$E43=""),"",IFERROR($L43-$E43,""))</f>
        <v/>
      </c>
      <c r="N43" s="42">
        <f>IF(NOT(AND($A43&lt;&gt;"",$B43&lt;&gt;"",ISNUMBER($C43),$C43&gt;0,ISNUMBER($D43),ISNUMBER($E43),$E43&gt;0,ISNUMBER($F43),$F43&gt;=0,$F43&lt;=1,OR($G43="",AND(ISNUMBER($G43),$G43&gt;=0,$G43&lt;=1)),$H43&lt;&gt;"",$I43&lt;&gt;"",ISNUMBER($J43))),"",IFERROR(IF($I43=Assumptions!$E$8,1,IF(OR(IF($G43="",Assumptions!$B$6,$G43)&lt;0,IF($G43="",Assumptions!$B$6,$G43)&gt;1),"",1-IF($G43="",Assumptions!$B$6,$G43))),""))</f>
        <v/>
      </c>
      <c r="O43" s="41">
        <f>IF(OR($L43="",$N43=""),"",IFERROR($L43*$N43,""))</f>
        <v/>
      </c>
      <c r="P43" s="41">
        <f>IF(OR($O43="",$E43=""),"",IFERROR($O43-$E43,""))</f>
        <v/>
      </c>
      <c r="Q43" s="41">
        <f>IF(NOT(AND($A43&lt;&gt;"",$B43&lt;&gt;"",ISNUMBER($C43),$C43&gt;0,ISNUMBER($D43),ISNUMBER($E43),$E43&gt;0,ISNUMBER($F43),$F43&gt;=0,$F43&lt;=1,OR($G43="",AND(ISNUMBER($G43),$G43&gt;=0,$G43&lt;=1)),$H43&lt;&gt;"",$I43&lt;&gt;"",ISNUMBER($J43))),"",IFERROR($E43*Assumptions!$B$5,""))</f>
        <v/>
      </c>
      <c r="R43" s="41">
        <f>IF($P43="","",IFERROR($P43*Assumptions!$B$5,""))</f>
        <v/>
      </c>
      <c r="S43" s="24">
        <f>IF(COUNTA($A43:$K43)=0,"",IFERROR(IF(OR($A43="",$B43="",$C43="",$D43="",$E43="",$F43="",$H43="",$I43="",$J43=""),"Review: complete required inputs",IF(OR(NOT(ISNUMBER($C43)),NOT(ISNUMBER($D43)),NOT(ISNUMBER($E43)),NOT(ISNUMBER($F43)),AND($G43&lt;&gt;"",NOT(ISNUMBER($G43))),NOT(ISNUMBER($J43)),$C43&lt;=0,$E43&lt;=0,$F43&lt;0,$F43&gt;1),"Review: invalid amount, size, percentage, or date",IF($I43=Assumptions!$E$8,"Deferred: scenario uses current rent",IF(OR($F43&lt;Assumptions!$B$7,$F43&gt;Assumptions!$B$8),"Review: increase outside threshold",IF(OR(IF($G43="",Assumptions!$B$6,$G43)&lt;0,IF($G43="",Assumptions!$B$6,$G43)&gt;1),"Review: churn assumption",IF($J43&gt;$D43,"Review: due date after effective period",IF($D43-$J43&lt;Assumptions!$B$10,"Review: short review window",IF($P43&lt;Assumptions!$B$9,"Review: expected impact below threshold","Ready for human review")))))))),"Review: check entered values"))</f>
        <v/>
      </c>
    </row>
    <row r="44" ht="31" customHeight="1">
      <c r="A44" s="16" t="n"/>
      <c r="B44" s="17" t="n"/>
      <c r="C44" s="37" t="n"/>
      <c r="D44" s="38" t="n"/>
      <c r="E44" s="39" t="n"/>
      <c r="F44" s="40" t="n"/>
      <c r="G44" s="40" t="n"/>
      <c r="H44" s="16" t="n"/>
      <c r="I44" s="17" t="n"/>
      <c r="J44" s="38" t="n"/>
      <c r="K44" s="16" t="n"/>
      <c r="L44" s="43">
        <f>IF(NOT(AND($A44&lt;&gt;"",$B44&lt;&gt;"",ISNUMBER($C44),$C44&gt;0,ISNUMBER($D44),ISNUMBER($E44),$E44&gt;0,ISNUMBER($F44),$F44&gt;=0,$F44&lt;=1,OR($G44="",AND(ISNUMBER($G44),$G44&gt;=0,$G44&lt;=1)),$H44&lt;&gt;"",$I44&lt;&gt;"",ISNUMBER($J44))),"",IFERROR(IF($I44=Assumptions!$E$8,$E44,$E44*(1+$F44)),""))</f>
        <v/>
      </c>
      <c r="M44" s="43">
        <f>IF(OR($L44="",$E44=""),"",IFERROR($L44-$E44,""))</f>
        <v/>
      </c>
      <c r="N44" s="44">
        <f>IF(NOT(AND($A44&lt;&gt;"",$B44&lt;&gt;"",ISNUMBER($C44),$C44&gt;0,ISNUMBER($D44),ISNUMBER($E44),$E44&gt;0,ISNUMBER($F44),$F44&gt;=0,$F44&lt;=1,OR($G44="",AND(ISNUMBER($G44),$G44&gt;=0,$G44&lt;=1)),$H44&lt;&gt;"",$I44&lt;&gt;"",ISNUMBER($J44))),"",IFERROR(IF($I44=Assumptions!$E$8,1,IF(OR(IF($G44="",Assumptions!$B$6,$G44)&lt;0,IF($G44="",Assumptions!$B$6,$G44)&gt;1),"",1-IF($G44="",Assumptions!$B$6,$G44))),""))</f>
        <v/>
      </c>
      <c r="O44" s="43">
        <f>IF(OR($L44="",$N44=""),"",IFERROR($L44*$N44,""))</f>
        <v/>
      </c>
      <c r="P44" s="43">
        <f>IF(OR($O44="",$E44=""),"",IFERROR($O44-$E44,""))</f>
        <v/>
      </c>
      <c r="Q44" s="43">
        <f>IF(NOT(AND($A44&lt;&gt;"",$B44&lt;&gt;"",ISNUMBER($C44),$C44&gt;0,ISNUMBER($D44),ISNUMBER($E44),$E44&gt;0,ISNUMBER($F44),$F44&gt;=0,$F44&lt;=1,OR($G44="",AND(ISNUMBER($G44),$G44&gt;=0,$G44&lt;=1)),$H44&lt;&gt;"",$I44&lt;&gt;"",ISNUMBER($J44))),"",IFERROR($E44*Assumptions!$B$5,""))</f>
        <v/>
      </c>
      <c r="R44" s="43">
        <f>IF($P44="","",IFERROR($P44*Assumptions!$B$5,""))</f>
        <v/>
      </c>
      <c r="S44" s="27">
        <f>IF(COUNTA($A44:$K44)=0,"",IFERROR(IF(OR($A44="",$B44="",$C44="",$D44="",$E44="",$F44="",$H44="",$I44="",$J44=""),"Review: complete required inputs",IF(OR(NOT(ISNUMBER($C44)),NOT(ISNUMBER($D44)),NOT(ISNUMBER($E44)),NOT(ISNUMBER($F44)),AND($G44&lt;&gt;"",NOT(ISNUMBER($G44))),NOT(ISNUMBER($J44)),$C44&lt;=0,$E44&lt;=0,$F44&lt;0,$F44&gt;1),"Review: invalid amount, size, percentage, or date",IF($I44=Assumptions!$E$8,"Deferred: scenario uses current rent",IF(OR($F44&lt;Assumptions!$B$7,$F44&gt;Assumptions!$B$8),"Review: increase outside threshold",IF(OR(IF($G44="",Assumptions!$B$6,$G44)&lt;0,IF($G44="",Assumptions!$B$6,$G44)&gt;1),"Review: churn assumption",IF($J44&gt;$D44,"Review: due date after effective period",IF($D44-$J44&lt;Assumptions!$B$10,"Review: short review window",IF($P44&lt;Assumptions!$B$9,"Review: expected impact below threshold","Ready for human review")))))))),"Review: check entered values"))</f>
        <v/>
      </c>
    </row>
    <row r="45" ht="31" customHeight="1">
      <c r="A45" s="16" t="n"/>
      <c r="B45" s="17" t="n"/>
      <c r="C45" s="37" t="n"/>
      <c r="D45" s="38" t="n"/>
      <c r="E45" s="39" t="n"/>
      <c r="F45" s="40" t="n"/>
      <c r="G45" s="40" t="n"/>
      <c r="H45" s="16" t="n"/>
      <c r="I45" s="17" t="n"/>
      <c r="J45" s="38" t="n"/>
      <c r="K45" s="16" t="n"/>
      <c r="L45" s="41">
        <f>IF(NOT(AND($A45&lt;&gt;"",$B45&lt;&gt;"",ISNUMBER($C45),$C45&gt;0,ISNUMBER($D45),ISNUMBER($E45),$E45&gt;0,ISNUMBER($F45),$F45&gt;=0,$F45&lt;=1,OR($G45="",AND(ISNUMBER($G45),$G45&gt;=0,$G45&lt;=1)),$H45&lt;&gt;"",$I45&lt;&gt;"",ISNUMBER($J45))),"",IFERROR(IF($I45=Assumptions!$E$8,$E45,$E45*(1+$F45)),""))</f>
        <v/>
      </c>
      <c r="M45" s="41">
        <f>IF(OR($L45="",$E45=""),"",IFERROR($L45-$E45,""))</f>
        <v/>
      </c>
      <c r="N45" s="42">
        <f>IF(NOT(AND($A45&lt;&gt;"",$B45&lt;&gt;"",ISNUMBER($C45),$C45&gt;0,ISNUMBER($D45),ISNUMBER($E45),$E45&gt;0,ISNUMBER($F45),$F45&gt;=0,$F45&lt;=1,OR($G45="",AND(ISNUMBER($G45),$G45&gt;=0,$G45&lt;=1)),$H45&lt;&gt;"",$I45&lt;&gt;"",ISNUMBER($J45))),"",IFERROR(IF($I45=Assumptions!$E$8,1,IF(OR(IF($G45="",Assumptions!$B$6,$G45)&lt;0,IF($G45="",Assumptions!$B$6,$G45)&gt;1),"",1-IF($G45="",Assumptions!$B$6,$G45))),""))</f>
        <v/>
      </c>
      <c r="O45" s="41">
        <f>IF(OR($L45="",$N45=""),"",IFERROR($L45*$N45,""))</f>
        <v/>
      </c>
      <c r="P45" s="41">
        <f>IF(OR($O45="",$E45=""),"",IFERROR($O45-$E45,""))</f>
        <v/>
      </c>
      <c r="Q45" s="41">
        <f>IF(NOT(AND($A45&lt;&gt;"",$B45&lt;&gt;"",ISNUMBER($C45),$C45&gt;0,ISNUMBER($D45),ISNUMBER($E45),$E45&gt;0,ISNUMBER($F45),$F45&gt;=0,$F45&lt;=1,OR($G45="",AND(ISNUMBER($G45),$G45&gt;=0,$G45&lt;=1)),$H45&lt;&gt;"",$I45&lt;&gt;"",ISNUMBER($J45))),"",IFERROR($E45*Assumptions!$B$5,""))</f>
        <v/>
      </c>
      <c r="R45" s="41">
        <f>IF($P45="","",IFERROR($P45*Assumptions!$B$5,""))</f>
        <v/>
      </c>
      <c r="S45" s="24">
        <f>IF(COUNTA($A45:$K45)=0,"",IFERROR(IF(OR($A45="",$B45="",$C45="",$D45="",$E45="",$F45="",$H45="",$I45="",$J45=""),"Review: complete required inputs",IF(OR(NOT(ISNUMBER($C45)),NOT(ISNUMBER($D45)),NOT(ISNUMBER($E45)),NOT(ISNUMBER($F45)),AND($G45&lt;&gt;"",NOT(ISNUMBER($G45))),NOT(ISNUMBER($J45)),$C45&lt;=0,$E45&lt;=0,$F45&lt;0,$F45&gt;1),"Review: invalid amount, size, percentage, or date",IF($I45=Assumptions!$E$8,"Deferred: scenario uses current rent",IF(OR($F45&lt;Assumptions!$B$7,$F45&gt;Assumptions!$B$8),"Review: increase outside threshold",IF(OR(IF($G45="",Assumptions!$B$6,$G45)&lt;0,IF($G45="",Assumptions!$B$6,$G45)&gt;1),"Review: churn assumption",IF($J45&gt;$D45,"Review: due date after effective period",IF($D45-$J45&lt;Assumptions!$B$10,"Review: short review window",IF($P45&lt;Assumptions!$B$9,"Review: expected impact below threshold","Ready for human review")))))))),"Review: check entered values"))</f>
        <v/>
      </c>
    </row>
    <row r="46" ht="31" customHeight="1">
      <c r="A46" s="16" t="n"/>
      <c r="B46" s="17" t="n"/>
      <c r="C46" s="37" t="n"/>
      <c r="D46" s="38" t="n"/>
      <c r="E46" s="39" t="n"/>
      <c r="F46" s="40" t="n"/>
      <c r="G46" s="40" t="n"/>
      <c r="H46" s="16" t="n"/>
      <c r="I46" s="17" t="n"/>
      <c r="J46" s="38" t="n"/>
      <c r="K46" s="16" t="n"/>
      <c r="L46" s="43">
        <f>IF(NOT(AND($A46&lt;&gt;"",$B46&lt;&gt;"",ISNUMBER($C46),$C46&gt;0,ISNUMBER($D46),ISNUMBER($E46),$E46&gt;0,ISNUMBER($F46),$F46&gt;=0,$F46&lt;=1,OR($G46="",AND(ISNUMBER($G46),$G46&gt;=0,$G46&lt;=1)),$H46&lt;&gt;"",$I46&lt;&gt;"",ISNUMBER($J46))),"",IFERROR(IF($I46=Assumptions!$E$8,$E46,$E46*(1+$F46)),""))</f>
        <v/>
      </c>
      <c r="M46" s="43">
        <f>IF(OR($L46="",$E46=""),"",IFERROR($L46-$E46,""))</f>
        <v/>
      </c>
      <c r="N46" s="44">
        <f>IF(NOT(AND($A46&lt;&gt;"",$B46&lt;&gt;"",ISNUMBER($C46),$C46&gt;0,ISNUMBER($D46),ISNUMBER($E46),$E46&gt;0,ISNUMBER($F46),$F46&gt;=0,$F46&lt;=1,OR($G46="",AND(ISNUMBER($G46),$G46&gt;=0,$G46&lt;=1)),$H46&lt;&gt;"",$I46&lt;&gt;"",ISNUMBER($J46))),"",IFERROR(IF($I46=Assumptions!$E$8,1,IF(OR(IF($G46="",Assumptions!$B$6,$G46)&lt;0,IF($G46="",Assumptions!$B$6,$G46)&gt;1),"",1-IF($G46="",Assumptions!$B$6,$G46))),""))</f>
        <v/>
      </c>
      <c r="O46" s="43">
        <f>IF(OR($L46="",$N46=""),"",IFERROR($L46*$N46,""))</f>
        <v/>
      </c>
      <c r="P46" s="43">
        <f>IF(OR($O46="",$E46=""),"",IFERROR($O46-$E46,""))</f>
        <v/>
      </c>
      <c r="Q46" s="43">
        <f>IF(NOT(AND($A46&lt;&gt;"",$B46&lt;&gt;"",ISNUMBER($C46),$C46&gt;0,ISNUMBER($D46),ISNUMBER($E46),$E46&gt;0,ISNUMBER($F46),$F46&gt;=0,$F46&lt;=1,OR($G46="",AND(ISNUMBER($G46),$G46&gt;=0,$G46&lt;=1)),$H46&lt;&gt;"",$I46&lt;&gt;"",ISNUMBER($J46))),"",IFERROR($E46*Assumptions!$B$5,""))</f>
        <v/>
      </c>
      <c r="R46" s="43">
        <f>IF($P46="","",IFERROR($P46*Assumptions!$B$5,""))</f>
        <v/>
      </c>
      <c r="S46" s="27">
        <f>IF(COUNTA($A46:$K46)=0,"",IFERROR(IF(OR($A46="",$B46="",$C46="",$D46="",$E46="",$F46="",$H46="",$I46="",$J46=""),"Review: complete required inputs",IF(OR(NOT(ISNUMBER($C46)),NOT(ISNUMBER($D46)),NOT(ISNUMBER($E46)),NOT(ISNUMBER($F46)),AND($G46&lt;&gt;"",NOT(ISNUMBER($G46))),NOT(ISNUMBER($J46)),$C46&lt;=0,$E46&lt;=0,$F46&lt;0,$F46&gt;1),"Review: invalid amount, size, percentage, or date",IF($I46=Assumptions!$E$8,"Deferred: scenario uses current rent",IF(OR($F46&lt;Assumptions!$B$7,$F46&gt;Assumptions!$B$8),"Review: increase outside threshold",IF(OR(IF($G46="",Assumptions!$B$6,$G46)&lt;0,IF($G46="",Assumptions!$B$6,$G46)&gt;1),"Review: churn assumption",IF($J46&gt;$D46,"Review: due date after effective period",IF($D46-$J46&lt;Assumptions!$B$10,"Review: short review window",IF($P46&lt;Assumptions!$B$9,"Review: expected impact below threshold","Ready for human review")))))))),"Review: check entered values"))</f>
        <v/>
      </c>
    </row>
    <row r="47" ht="31" customHeight="1">
      <c r="A47" s="16" t="n"/>
      <c r="B47" s="17" t="n"/>
      <c r="C47" s="37" t="n"/>
      <c r="D47" s="38" t="n"/>
      <c r="E47" s="39" t="n"/>
      <c r="F47" s="40" t="n"/>
      <c r="G47" s="40" t="n"/>
      <c r="H47" s="16" t="n"/>
      <c r="I47" s="17" t="n"/>
      <c r="J47" s="38" t="n"/>
      <c r="K47" s="16" t="n"/>
      <c r="L47" s="41">
        <f>IF(NOT(AND($A47&lt;&gt;"",$B47&lt;&gt;"",ISNUMBER($C47),$C47&gt;0,ISNUMBER($D47),ISNUMBER($E47),$E47&gt;0,ISNUMBER($F47),$F47&gt;=0,$F47&lt;=1,OR($G47="",AND(ISNUMBER($G47),$G47&gt;=0,$G47&lt;=1)),$H47&lt;&gt;"",$I47&lt;&gt;"",ISNUMBER($J47))),"",IFERROR(IF($I47=Assumptions!$E$8,$E47,$E47*(1+$F47)),""))</f>
        <v/>
      </c>
      <c r="M47" s="41">
        <f>IF(OR($L47="",$E47=""),"",IFERROR($L47-$E47,""))</f>
        <v/>
      </c>
      <c r="N47" s="42">
        <f>IF(NOT(AND($A47&lt;&gt;"",$B47&lt;&gt;"",ISNUMBER($C47),$C47&gt;0,ISNUMBER($D47),ISNUMBER($E47),$E47&gt;0,ISNUMBER($F47),$F47&gt;=0,$F47&lt;=1,OR($G47="",AND(ISNUMBER($G47),$G47&gt;=0,$G47&lt;=1)),$H47&lt;&gt;"",$I47&lt;&gt;"",ISNUMBER($J47))),"",IFERROR(IF($I47=Assumptions!$E$8,1,IF(OR(IF($G47="",Assumptions!$B$6,$G47)&lt;0,IF($G47="",Assumptions!$B$6,$G47)&gt;1),"",1-IF($G47="",Assumptions!$B$6,$G47))),""))</f>
        <v/>
      </c>
      <c r="O47" s="41">
        <f>IF(OR($L47="",$N47=""),"",IFERROR($L47*$N47,""))</f>
        <v/>
      </c>
      <c r="P47" s="41">
        <f>IF(OR($O47="",$E47=""),"",IFERROR($O47-$E47,""))</f>
        <v/>
      </c>
      <c r="Q47" s="41">
        <f>IF(NOT(AND($A47&lt;&gt;"",$B47&lt;&gt;"",ISNUMBER($C47),$C47&gt;0,ISNUMBER($D47),ISNUMBER($E47),$E47&gt;0,ISNUMBER($F47),$F47&gt;=0,$F47&lt;=1,OR($G47="",AND(ISNUMBER($G47),$G47&gt;=0,$G47&lt;=1)),$H47&lt;&gt;"",$I47&lt;&gt;"",ISNUMBER($J47))),"",IFERROR($E47*Assumptions!$B$5,""))</f>
        <v/>
      </c>
      <c r="R47" s="41">
        <f>IF($P47="","",IFERROR($P47*Assumptions!$B$5,""))</f>
        <v/>
      </c>
      <c r="S47" s="24">
        <f>IF(COUNTA($A47:$K47)=0,"",IFERROR(IF(OR($A47="",$B47="",$C47="",$D47="",$E47="",$F47="",$H47="",$I47="",$J47=""),"Review: complete required inputs",IF(OR(NOT(ISNUMBER($C47)),NOT(ISNUMBER($D47)),NOT(ISNUMBER($E47)),NOT(ISNUMBER($F47)),AND($G47&lt;&gt;"",NOT(ISNUMBER($G47))),NOT(ISNUMBER($J47)),$C47&lt;=0,$E47&lt;=0,$F47&lt;0,$F47&gt;1),"Review: invalid amount, size, percentage, or date",IF($I47=Assumptions!$E$8,"Deferred: scenario uses current rent",IF(OR($F47&lt;Assumptions!$B$7,$F47&gt;Assumptions!$B$8),"Review: increase outside threshold",IF(OR(IF($G47="",Assumptions!$B$6,$G47)&lt;0,IF($G47="",Assumptions!$B$6,$G47)&gt;1),"Review: churn assumption",IF($J47&gt;$D47,"Review: due date after effective period",IF($D47-$J47&lt;Assumptions!$B$10,"Review: short review window",IF($P47&lt;Assumptions!$B$9,"Review: expected impact below threshold","Ready for human review")))))))),"Review: check entered values"))</f>
        <v/>
      </c>
    </row>
    <row r="48" ht="31" customHeight="1">
      <c r="A48" s="16" t="n"/>
      <c r="B48" s="17" t="n"/>
      <c r="C48" s="37" t="n"/>
      <c r="D48" s="38" t="n"/>
      <c r="E48" s="39" t="n"/>
      <c r="F48" s="40" t="n"/>
      <c r="G48" s="40" t="n"/>
      <c r="H48" s="16" t="n"/>
      <c r="I48" s="17" t="n"/>
      <c r="J48" s="38" t="n"/>
      <c r="K48" s="16" t="n"/>
      <c r="L48" s="43">
        <f>IF(NOT(AND($A48&lt;&gt;"",$B48&lt;&gt;"",ISNUMBER($C48),$C48&gt;0,ISNUMBER($D48),ISNUMBER($E48),$E48&gt;0,ISNUMBER($F48),$F48&gt;=0,$F48&lt;=1,OR($G48="",AND(ISNUMBER($G48),$G48&gt;=0,$G48&lt;=1)),$H48&lt;&gt;"",$I48&lt;&gt;"",ISNUMBER($J48))),"",IFERROR(IF($I48=Assumptions!$E$8,$E48,$E48*(1+$F48)),""))</f>
        <v/>
      </c>
      <c r="M48" s="43">
        <f>IF(OR($L48="",$E48=""),"",IFERROR($L48-$E48,""))</f>
        <v/>
      </c>
      <c r="N48" s="44">
        <f>IF(NOT(AND($A48&lt;&gt;"",$B48&lt;&gt;"",ISNUMBER($C48),$C48&gt;0,ISNUMBER($D48),ISNUMBER($E48),$E48&gt;0,ISNUMBER($F48),$F48&gt;=0,$F48&lt;=1,OR($G48="",AND(ISNUMBER($G48),$G48&gt;=0,$G48&lt;=1)),$H48&lt;&gt;"",$I48&lt;&gt;"",ISNUMBER($J48))),"",IFERROR(IF($I48=Assumptions!$E$8,1,IF(OR(IF($G48="",Assumptions!$B$6,$G48)&lt;0,IF($G48="",Assumptions!$B$6,$G48)&gt;1),"",1-IF($G48="",Assumptions!$B$6,$G48))),""))</f>
        <v/>
      </c>
      <c r="O48" s="43">
        <f>IF(OR($L48="",$N48=""),"",IFERROR($L48*$N48,""))</f>
        <v/>
      </c>
      <c r="P48" s="43">
        <f>IF(OR($O48="",$E48=""),"",IFERROR($O48-$E48,""))</f>
        <v/>
      </c>
      <c r="Q48" s="43">
        <f>IF(NOT(AND($A48&lt;&gt;"",$B48&lt;&gt;"",ISNUMBER($C48),$C48&gt;0,ISNUMBER($D48),ISNUMBER($E48),$E48&gt;0,ISNUMBER($F48),$F48&gt;=0,$F48&lt;=1,OR($G48="",AND(ISNUMBER($G48),$G48&gt;=0,$G48&lt;=1)),$H48&lt;&gt;"",$I48&lt;&gt;"",ISNUMBER($J48))),"",IFERROR($E48*Assumptions!$B$5,""))</f>
        <v/>
      </c>
      <c r="R48" s="43">
        <f>IF($P48="","",IFERROR($P48*Assumptions!$B$5,""))</f>
        <v/>
      </c>
      <c r="S48" s="27">
        <f>IF(COUNTA($A48:$K48)=0,"",IFERROR(IF(OR($A48="",$B48="",$C48="",$D48="",$E48="",$F48="",$H48="",$I48="",$J48=""),"Review: complete required inputs",IF(OR(NOT(ISNUMBER($C48)),NOT(ISNUMBER($D48)),NOT(ISNUMBER($E48)),NOT(ISNUMBER($F48)),AND($G48&lt;&gt;"",NOT(ISNUMBER($G48))),NOT(ISNUMBER($J48)),$C48&lt;=0,$E48&lt;=0,$F48&lt;0,$F48&gt;1),"Review: invalid amount, size, percentage, or date",IF($I48=Assumptions!$E$8,"Deferred: scenario uses current rent",IF(OR($F48&lt;Assumptions!$B$7,$F48&gt;Assumptions!$B$8),"Review: increase outside threshold",IF(OR(IF($G48="",Assumptions!$B$6,$G48)&lt;0,IF($G48="",Assumptions!$B$6,$G48)&gt;1),"Review: churn assumption",IF($J48&gt;$D48,"Review: due date after effective period",IF($D48-$J48&lt;Assumptions!$B$10,"Review: short review window",IF($P48&lt;Assumptions!$B$9,"Review: expected impact below threshold","Ready for human review")))))))),"Review: check entered values"))</f>
        <v/>
      </c>
    </row>
    <row r="49" ht="31" customHeight="1">
      <c r="A49" s="16" t="n"/>
      <c r="B49" s="17" t="n"/>
      <c r="C49" s="37" t="n"/>
      <c r="D49" s="38" t="n"/>
      <c r="E49" s="39" t="n"/>
      <c r="F49" s="40" t="n"/>
      <c r="G49" s="40" t="n"/>
      <c r="H49" s="16" t="n"/>
      <c r="I49" s="17" t="n"/>
      <c r="J49" s="38" t="n"/>
      <c r="K49" s="16" t="n"/>
      <c r="L49" s="41">
        <f>IF(NOT(AND($A49&lt;&gt;"",$B49&lt;&gt;"",ISNUMBER($C49),$C49&gt;0,ISNUMBER($D49),ISNUMBER($E49),$E49&gt;0,ISNUMBER($F49),$F49&gt;=0,$F49&lt;=1,OR($G49="",AND(ISNUMBER($G49),$G49&gt;=0,$G49&lt;=1)),$H49&lt;&gt;"",$I49&lt;&gt;"",ISNUMBER($J49))),"",IFERROR(IF($I49=Assumptions!$E$8,$E49,$E49*(1+$F49)),""))</f>
        <v/>
      </c>
      <c r="M49" s="41">
        <f>IF(OR($L49="",$E49=""),"",IFERROR($L49-$E49,""))</f>
        <v/>
      </c>
      <c r="N49" s="42">
        <f>IF(NOT(AND($A49&lt;&gt;"",$B49&lt;&gt;"",ISNUMBER($C49),$C49&gt;0,ISNUMBER($D49),ISNUMBER($E49),$E49&gt;0,ISNUMBER($F49),$F49&gt;=0,$F49&lt;=1,OR($G49="",AND(ISNUMBER($G49),$G49&gt;=0,$G49&lt;=1)),$H49&lt;&gt;"",$I49&lt;&gt;"",ISNUMBER($J49))),"",IFERROR(IF($I49=Assumptions!$E$8,1,IF(OR(IF($G49="",Assumptions!$B$6,$G49)&lt;0,IF($G49="",Assumptions!$B$6,$G49)&gt;1),"",1-IF($G49="",Assumptions!$B$6,$G49))),""))</f>
        <v/>
      </c>
      <c r="O49" s="41">
        <f>IF(OR($L49="",$N49=""),"",IFERROR($L49*$N49,""))</f>
        <v/>
      </c>
      <c r="P49" s="41">
        <f>IF(OR($O49="",$E49=""),"",IFERROR($O49-$E49,""))</f>
        <v/>
      </c>
      <c r="Q49" s="41">
        <f>IF(NOT(AND($A49&lt;&gt;"",$B49&lt;&gt;"",ISNUMBER($C49),$C49&gt;0,ISNUMBER($D49),ISNUMBER($E49),$E49&gt;0,ISNUMBER($F49),$F49&gt;=0,$F49&lt;=1,OR($G49="",AND(ISNUMBER($G49),$G49&gt;=0,$G49&lt;=1)),$H49&lt;&gt;"",$I49&lt;&gt;"",ISNUMBER($J49))),"",IFERROR($E49*Assumptions!$B$5,""))</f>
        <v/>
      </c>
      <c r="R49" s="41">
        <f>IF($P49="","",IFERROR($P49*Assumptions!$B$5,""))</f>
        <v/>
      </c>
      <c r="S49" s="24">
        <f>IF(COUNTA($A49:$K49)=0,"",IFERROR(IF(OR($A49="",$B49="",$C49="",$D49="",$E49="",$F49="",$H49="",$I49="",$J49=""),"Review: complete required inputs",IF(OR(NOT(ISNUMBER($C49)),NOT(ISNUMBER($D49)),NOT(ISNUMBER($E49)),NOT(ISNUMBER($F49)),AND($G49&lt;&gt;"",NOT(ISNUMBER($G49))),NOT(ISNUMBER($J49)),$C49&lt;=0,$E49&lt;=0,$F49&lt;0,$F49&gt;1),"Review: invalid amount, size, percentage, or date",IF($I49=Assumptions!$E$8,"Deferred: scenario uses current rent",IF(OR($F49&lt;Assumptions!$B$7,$F49&gt;Assumptions!$B$8),"Review: increase outside threshold",IF(OR(IF($G49="",Assumptions!$B$6,$G49)&lt;0,IF($G49="",Assumptions!$B$6,$G49)&gt;1),"Review: churn assumption",IF($J49&gt;$D49,"Review: due date after effective period",IF($D49-$J49&lt;Assumptions!$B$10,"Review: short review window",IF($P49&lt;Assumptions!$B$9,"Review: expected impact below threshold","Ready for human review")))))))),"Review: check entered values"))</f>
        <v/>
      </c>
    </row>
    <row r="50" ht="31" customHeight="1">
      <c r="A50" s="16" t="n"/>
      <c r="B50" s="17" t="n"/>
      <c r="C50" s="37" t="n"/>
      <c r="D50" s="38" t="n"/>
      <c r="E50" s="39" t="n"/>
      <c r="F50" s="40" t="n"/>
      <c r="G50" s="40" t="n"/>
      <c r="H50" s="16" t="n"/>
      <c r="I50" s="17" t="n"/>
      <c r="J50" s="38" t="n"/>
      <c r="K50" s="16" t="n"/>
      <c r="L50" s="43">
        <f>IF(NOT(AND($A50&lt;&gt;"",$B50&lt;&gt;"",ISNUMBER($C50),$C50&gt;0,ISNUMBER($D50),ISNUMBER($E50),$E50&gt;0,ISNUMBER($F50),$F50&gt;=0,$F50&lt;=1,OR($G50="",AND(ISNUMBER($G50),$G50&gt;=0,$G50&lt;=1)),$H50&lt;&gt;"",$I50&lt;&gt;"",ISNUMBER($J50))),"",IFERROR(IF($I50=Assumptions!$E$8,$E50,$E50*(1+$F50)),""))</f>
        <v/>
      </c>
      <c r="M50" s="43">
        <f>IF(OR($L50="",$E50=""),"",IFERROR($L50-$E50,""))</f>
        <v/>
      </c>
      <c r="N50" s="44">
        <f>IF(NOT(AND($A50&lt;&gt;"",$B50&lt;&gt;"",ISNUMBER($C50),$C50&gt;0,ISNUMBER($D50),ISNUMBER($E50),$E50&gt;0,ISNUMBER($F50),$F50&gt;=0,$F50&lt;=1,OR($G50="",AND(ISNUMBER($G50),$G50&gt;=0,$G50&lt;=1)),$H50&lt;&gt;"",$I50&lt;&gt;"",ISNUMBER($J50))),"",IFERROR(IF($I50=Assumptions!$E$8,1,IF(OR(IF($G50="",Assumptions!$B$6,$G50)&lt;0,IF($G50="",Assumptions!$B$6,$G50)&gt;1),"",1-IF($G50="",Assumptions!$B$6,$G50))),""))</f>
        <v/>
      </c>
      <c r="O50" s="43">
        <f>IF(OR($L50="",$N50=""),"",IFERROR($L50*$N50,""))</f>
        <v/>
      </c>
      <c r="P50" s="43">
        <f>IF(OR($O50="",$E50=""),"",IFERROR($O50-$E50,""))</f>
        <v/>
      </c>
      <c r="Q50" s="43">
        <f>IF(NOT(AND($A50&lt;&gt;"",$B50&lt;&gt;"",ISNUMBER($C50),$C50&gt;0,ISNUMBER($D50),ISNUMBER($E50),$E50&gt;0,ISNUMBER($F50),$F50&gt;=0,$F50&lt;=1,OR($G50="",AND(ISNUMBER($G50),$G50&gt;=0,$G50&lt;=1)),$H50&lt;&gt;"",$I50&lt;&gt;"",ISNUMBER($J50))),"",IFERROR($E50*Assumptions!$B$5,""))</f>
        <v/>
      </c>
      <c r="R50" s="43">
        <f>IF($P50="","",IFERROR($P50*Assumptions!$B$5,""))</f>
        <v/>
      </c>
      <c r="S50" s="27">
        <f>IF(COUNTA($A50:$K50)=0,"",IFERROR(IF(OR($A50="",$B50="",$C50="",$D50="",$E50="",$F50="",$H50="",$I50="",$J50=""),"Review: complete required inputs",IF(OR(NOT(ISNUMBER($C50)),NOT(ISNUMBER($D50)),NOT(ISNUMBER($E50)),NOT(ISNUMBER($F50)),AND($G50&lt;&gt;"",NOT(ISNUMBER($G50))),NOT(ISNUMBER($J50)),$C50&lt;=0,$E50&lt;=0,$F50&lt;0,$F50&gt;1),"Review: invalid amount, size, percentage, or date",IF($I50=Assumptions!$E$8,"Deferred: scenario uses current rent",IF(OR($F50&lt;Assumptions!$B$7,$F50&gt;Assumptions!$B$8),"Review: increase outside threshold",IF(OR(IF($G50="",Assumptions!$B$6,$G50)&lt;0,IF($G50="",Assumptions!$B$6,$G50)&gt;1),"Review: churn assumption",IF($J50&gt;$D50,"Review: due date after effective period",IF($D50-$J50&lt;Assumptions!$B$10,"Review: short review window",IF($P50&lt;Assumptions!$B$9,"Review: expected impact below threshold","Ready for human review")))))))),"Review: check entered values"))</f>
        <v/>
      </c>
    </row>
    <row r="51" ht="31" customHeight="1">
      <c r="A51" s="16" t="n"/>
      <c r="B51" s="17" t="n"/>
      <c r="C51" s="37" t="n"/>
      <c r="D51" s="38" t="n"/>
      <c r="E51" s="39" t="n"/>
      <c r="F51" s="40" t="n"/>
      <c r="G51" s="40" t="n"/>
      <c r="H51" s="16" t="n"/>
      <c r="I51" s="17" t="n"/>
      <c r="J51" s="38" t="n"/>
      <c r="K51" s="16" t="n"/>
      <c r="L51" s="41">
        <f>IF(NOT(AND($A51&lt;&gt;"",$B51&lt;&gt;"",ISNUMBER($C51),$C51&gt;0,ISNUMBER($D51),ISNUMBER($E51),$E51&gt;0,ISNUMBER($F51),$F51&gt;=0,$F51&lt;=1,OR($G51="",AND(ISNUMBER($G51),$G51&gt;=0,$G51&lt;=1)),$H51&lt;&gt;"",$I51&lt;&gt;"",ISNUMBER($J51))),"",IFERROR(IF($I51=Assumptions!$E$8,$E51,$E51*(1+$F51)),""))</f>
        <v/>
      </c>
      <c r="M51" s="41">
        <f>IF(OR($L51="",$E51=""),"",IFERROR($L51-$E51,""))</f>
        <v/>
      </c>
      <c r="N51" s="42">
        <f>IF(NOT(AND($A51&lt;&gt;"",$B51&lt;&gt;"",ISNUMBER($C51),$C51&gt;0,ISNUMBER($D51),ISNUMBER($E51),$E51&gt;0,ISNUMBER($F51),$F51&gt;=0,$F51&lt;=1,OR($G51="",AND(ISNUMBER($G51),$G51&gt;=0,$G51&lt;=1)),$H51&lt;&gt;"",$I51&lt;&gt;"",ISNUMBER($J51))),"",IFERROR(IF($I51=Assumptions!$E$8,1,IF(OR(IF($G51="",Assumptions!$B$6,$G51)&lt;0,IF($G51="",Assumptions!$B$6,$G51)&gt;1),"",1-IF($G51="",Assumptions!$B$6,$G51))),""))</f>
        <v/>
      </c>
      <c r="O51" s="41">
        <f>IF(OR($L51="",$N51=""),"",IFERROR($L51*$N51,""))</f>
        <v/>
      </c>
      <c r="P51" s="41">
        <f>IF(OR($O51="",$E51=""),"",IFERROR($O51-$E51,""))</f>
        <v/>
      </c>
      <c r="Q51" s="41">
        <f>IF(NOT(AND($A51&lt;&gt;"",$B51&lt;&gt;"",ISNUMBER($C51),$C51&gt;0,ISNUMBER($D51),ISNUMBER($E51),$E51&gt;0,ISNUMBER($F51),$F51&gt;=0,$F51&lt;=1,OR($G51="",AND(ISNUMBER($G51),$G51&gt;=0,$G51&lt;=1)),$H51&lt;&gt;"",$I51&lt;&gt;"",ISNUMBER($J51))),"",IFERROR($E51*Assumptions!$B$5,""))</f>
        <v/>
      </c>
      <c r="R51" s="41">
        <f>IF($P51="","",IFERROR($P51*Assumptions!$B$5,""))</f>
        <v/>
      </c>
      <c r="S51" s="24">
        <f>IF(COUNTA($A51:$K51)=0,"",IFERROR(IF(OR($A51="",$B51="",$C51="",$D51="",$E51="",$F51="",$H51="",$I51="",$J51=""),"Review: complete required inputs",IF(OR(NOT(ISNUMBER($C51)),NOT(ISNUMBER($D51)),NOT(ISNUMBER($E51)),NOT(ISNUMBER($F51)),AND($G51&lt;&gt;"",NOT(ISNUMBER($G51))),NOT(ISNUMBER($J51)),$C51&lt;=0,$E51&lt;=0,$F51&lt;0,$F51&gt;1),"Review: invalid amount, size, percentage, or date",IF($I51=Assumptions!$E$8,"Deferred: scenario uses current rent",IF(OR($F51&lt;Assumptions!$B$7,$F51&gt;Assumptions!$B$8),"Review: increase outside threshold",IF(OR(IF($G51="",Assumptions!$B$6,$G51)&lt;0,IF($G51="",Assumptions!$B$6,$G51)&gt;1),"Review: churn assumption",IF($J51&gt;$D51,"Review: due date after effective period",IF($D51-$J51&lt;Assumptions!$B$10,"Review: short review window",IF($P51&lt;Assumptions!$B$9,"Review: expected impact below threshold","Ready for human review")))))))),"Review: check entered values"))</f>
        <v/>
      </c>
    </row>
    <row r="52" ht="31" customHeight="1">
      <c r="A52" s="16" t="n"/>
      <c r="B52" s="17" t="n"/>
      <c r="C52" s="37" t="n"/>
      <c r="D52" s="38" t="n"/>
      <c r="E52" s="39" t="n"/>
      <c r="F52" s="40" t="n"/>
      <c r="G52" s="40" t="n"/>
      <c r="H52" s="16" t="n"/>
      <c r="I52" s="17" t="n"/>
      <c r="J52" s="38" t="n"/>
      <c r="K52" s="16" t="n"/>
      <c r="L52" s="43">
        <f>IF(NOT(AND($A52&lt;&gt;"",$B52&lt;&gt;"",ISNUMBER($C52),$C52&gt;0,ISNUMBER($D52),ISNUMBER($E52),$E52&gt;0,ISNUMBER($F52),$F52&gt;=0,$F52&lt;=1,OR($G52="",AND(ISNUMBER($G52),$G52&gt;=0,$G52&lt;=1)),$H52&lt;&gt;"",$I52&lt;&gt;"",ISNUMBER($J52))),"",IFERROR(IF($I52=Assumptions!$E$8,$E52,$E52*(1+$F52)),""))</f>
        <v/>
      </c>
      <c r="M52" s="43">
        <f>IF(OR($L52="",$E52=""),"",IFERROR($L52-$E52,""))</f>
        <v/>
      </c>
      <c r="N52" s="44">
        <f>IF(NOT(AND($A52&lt;&gt;"",$B52&lt;&gt;"",ISNUMBER($C52),$C52&gt;0,ISNUMBER($D52),ISNUMBER($E52),$E52&gt;0,ISNUMBER($F52),$F52&gt;=0,$F52&lt;=1,OR($G52="",AND(ISNUMBER($G52),$G52&gt;=0,$G52&lt;=1)),$H52&lt;&gt;"",$I52&lt;&gt;"",ISNUMBER($J52))),"",IFERROR(IF($I52=Assumptions!$E$8,1,IF(OR(IF($G52="",Assumptions!$B$6,$G52)&lt;0,IF($G52="",Assumptions!$B$6,$G52)&gt;1),"",1-IF($G52="",Assumptions!$B$6,$G52))),""))</f>
        <v/>
      </c>
      <c r="O52" s="43">
        <f>IF(OR($L52="",$N52=""),"",IFERROR($L52*$N52,""))</f>
        <v/>
      </c>
      <c r="P52" s="43">
        <f>IF(OR($O52="",$E52=""),"",IFERROR($O52-$E52,""))</f>
        <v/>
      </c>
      <c r="Q52" s="43">
        <f>IF(NOT(AND($A52&lt;&gt;"",$B52&lt;&gt;"",ISNUMBER($C52),$C52&gt;0,ISNUMBER($D52),ISNUMBER($E52),$E52&gt;0,ISNUMBER($F52),$F52&gt;=0,$F52&lt;=1,OR($G52="",AND(ISNUMBER($G52),$G52&gt;=0,$G52&lt;=1)),$H52&lt;&gt;"",$I52&lt;&gt;"",ISNUMBER($J52))),"",IFERROR($E52*Assumptions!$B$5,""))</f>
        <v/>
      </c>
      <c r="R52" s="43">
        <f>IF($P52="","",IFERROR($P52*Assumptions!$B$5,""))</f>
        <v/>
      </c>
      <c r="S52" s="27">
        <f>IF(COUNTA($A52:$K52)=0,"",IFERROR(IF(OR($A52="",$B52="",$C52="",$D52="",$E52="",$F52="",$H52="",$I52="",$J52=""),"Review: complete required inputs",IF(OR(NOT(ISNUMBER($C52)),NOT(ISNUMBER($D52)),NOT(ISNUMBER($E52)),NOT(ISNUMBER($F52)),AND($G52&lt;&gt;"",NOT(ISNUMBER($G52))),NOT(ISNUMBER($J52)),$C52&lt;=0,$E52&lt;=0,$F52&lt;0,$F52&gt;1),"Review: invalid amount, size, percentage, or date",IF($I52=Assumptions!$E$8,"Deferred: scenario uses current rent",IF(OR($F52&lt;Assumptions!$B$7,$F52&gt;Assumptions!$B$8),"Review: increase outside threshold",IF(OR(IF($G52="",Assumptions!$B$6,$G52)&lt;0,IF($G52="",Assumptions!$B$6,$G52)&gt;1),"Review: churn assumption",IF($J52&gt;$D52,"Review: due date after effective period",IF($D52-$J52&lt;Assumptions!$B$10,"Review: short review window",IF($P52&lt;Assumptions!$B$9,"Review: expected impact below threshold","Ready for human review")))))))),"Review: check entered values"))</f>
        <v/>
      </c>
    </row>
    <row r="53" ht="31" customHeight="1">
      <c r="A53" s="16" t="n"/>
      <c r="B53" s="17" t="n"/>
      <c r="C53" s="37" t="n"/>
      <c r="D53" s="38" t="n"/>
      <c r="E53" s="39" t="n"/>
      <c r="F53" s="40" t="n"/>
      <c r="G53" s="40" t="n"/>
      <c r="H53" s="16" t="n"/>
      <c r="I53" s="17" t="n"/>
      <c r="J53" s="38" t="n"/>
      <c r="K53" s="16" t="n"/>
      <c r="L53" s="41">
        <f>IF(NOT(AND($A53&lt;&gt;"",$B53&lt;&gt;"",ISNUMBER($C53),$C53&gt;0,ISNUMBER($D53),ISNUMBER($E53),$E53&gt;0,ISNUMBER($F53),$F53&gt;=0,$F53&lt;=1,OR($G53="",AND(ISNUMBER($G53),$G53&gt;=0,$G53&lt;=1)),$H53&lt;&gt;"",$I53&lt;&gt;"",ISNUMBER($J53))),"",IFERROR(IF($I53=Assumptions!$E$8,$E53,$E53*(1+$F53)),""))</f>
        <v/>
      </c>
      <c r="M53" s="41">
        <f>IF(OR($L53="",$E53=""),"",IFERROR($L53-$E53,""))</f>
        <v/>
      </c>
      <c r="N53" s="42">
        <f>IF(NOT(AND($A53&lt;&gt;"",$B53&lt;&gt;"",ISNUMBER($C53),$C53&gt;0,ISNUMBER($D53),ISNUMBER($E53),$E53&gt;0,ISNUMBER($F53),$F53&gt;=0,$F53&lt;=1,OR($G53="",AND(ISNUMBER($G53),$G53&gt;=0,$G53&lt;=1)),$H53&lt;&gt;"",$I53&lt;&gt;"",ISNUMBER($J53))),"",IFERROR(IF($I53=Assumptions!$E$8,1,IF(OR(IF($G53="",Assumptions!$B$6,$G53)&lt;0,IF($G53="",Assumptions!$B$6,$G53)&gt;1),"",1-IF($G53="",Assumptions!$B$6,$G53))),""))</f>
        <v/>
      </c>
      <c r="O53" s="41">
        <f>IF(OR($L53="",$N53=""),"",IFERROR($L53*$N53,""))</f>
        <v/>
      </c>
      <c r="P53" s="41">
        <f>IF(OR($O53="",$E53=""),"",IFERROR($O53-$E53,""))</f>
        <v/>
      </c>
      <c r="Q53" s="41">
        <f>IF(NOT(AND($A53&lt;&gt;"",$B53&lt;&gt;"",ISNUMBER($C53),$C53&gt;0,ISNUMBER($D53),ISNUMBER($E53),$E53&gt;0,ISNUMBER($F53),$F53&gt;=0,$F53&lt;=1,OR($G53="",AND(ISNUMBER($G53),$G53&gt;=0,$G53&lt;=1)),$H53&lt;&gt;"",$I53&lt;&gt;"",ISNUMBER($J53))),"",IFERROR($E53*Assumptions!$B$5,""))</f>
        <v/>
      </c>
      <c r="R53" s="41">
        <f>IF($P53="","",IFERROR($P53*Assumptions!$B$5,""))</f>
        <v/>
      </c>
      <c r="S53" s="24">
        <f>IF(COUNTA($A53:$K53)=0,"",IFERROR(IF(OR($A53="",$B53="",$C53="",$D53="",$E53="",$F53="",$H53="",$I53="",$J53=""),"Review: complete required inputs",IF(OR(NOT(ISNUMBER($C53)),NOT(ISNUMBER($D53)),NOT(ISNUMBER($E53)),NOT(ISNUMBER($F53)),AND($G53&lt;&gt;"",NOT(ISNUMBER($G53))),NOT(ISNUMBER($J53)),$C53&lt;=0,$E53&lt;=0,$F53&lt;0,$F53&gt;1),"Review: invalid amount, size, percentage, or date",IF($I53=Assumptions!$E$8,"Deferred: scenario uses current rent",IF(OR($F53&lt;Assumptions!$B$7,$F53&gt;Assumptions!$B$8),"Review: increase outside threshold",IF(OR(IF($G53="",Assumptions!$B$6,$G53)&lt;0,IF($G53="",Assumptions!$B$6,$G53)&gt;1),"Review: churn assumption",IF($J53&gt;$D53,"Review: due date after effective period",IF($D53-$J53&lt;Assumptions!$B$10,"Review: short review window",IF($P53&lt;Assumptions!$B$9,"Review: expected impact below threshold","Ready for human review")))))))),"Review: check entered values"))</f>
        <v/>
      </c>
    </row>
    <row r="54" ht="31" customHeight="1">
      <c r="A54" s="16" t="n"/>
      <c r="B54" s="17" t="n"/>
      <c r="C54" s="37" t="n"/>
      <c r="D54" s="38" t="n"/>
      <c r="E54" s="39" t="n"/>
      <c r="F54" s="40" t="n"/>
      <c r="G54" s="40" t="n"/>
      <c r="H54" s="16" t="n"/>
      <c r="I54" s="17" t="n"/>
      <c r="J54" s="38" t="n"/>
      <c r="K54" s="16" t="n"/>
      <c r="L54" s="43">
        <f>IF(NOT(AND($A54&lt;&gt;"",$B54&lt;&gt;"",ISNUMBER($C54),$C54&gt;0,ISNUMBER($D54),ISNUMBER($E54),$E54&gt;0,ISNUMBER($F54),$F54&gt;=0,$F54&lt;=1,OR($G54="",AND(ISNUMBER($G54),$G54&gt;=0,$G54&lt;=1)),$H54&lt;&gt;"",$I54&lt;&gt;"",ISNUMBER($J54))),"",IFERROR(IF($I54=Assumptions!$E$8,$E54,$E54*(1+$F54)),""))</f>
        <v/>
      </c>
      <c r="M54" s="43">
        <f>IF(OR($L54="",$E54=""),"",IFERROR($L54-$E54,""))</f>
        <v/>
      </c>
      <c r="N54" s="44">
        <f>IF(NOT(AND($A54&lt;&gt;"",$B54&lt;&gt;"",ISNUMBER($C54),$C54&gt;0,ISNUMBER($D54),ISNUMBER($E54),$E54&gt;0,ISNUMBER($F54),$F54&gt;=0,$F54&lt;=1,OR($G54="",AND(ISNUMBER($G54),$G54&gt;=0,$G54&lt;=1)),$H54&lt;&gt;"",$I54&lt;&gt;"",ISNUMBER($J54))),"",IFERROR(IF($I54=Assumptions!$E$8,1,IF(OR(IF($G54="",Assumptions!$B$6,$G54)&lt;0,IF($G54="",Assumptions!$B$6,$G54)&gt;1),"",1-IF($G54="",Assumptions!$B$6,$G54))),""))</f>
        <v/>
      </c>
      <c r="O54" s="43">
        <f>IF(OR($L54="",$N54=""),"",IFERROR($L54*$N54,""))</f>
        <v/>
      </c>
      <c r="P54" s="43">
        <f>IF(OR($O54="",$E54=""),"",IFERROR($O54-$E54,""))</f>
        <v/>
      </c>
      <c r="Q54" s="43">
        <f>IF(NOT(AND($A54&lt;&gt;"",$B54&lt;&gt;"",ISNUMBER($C54),$C54&gt;0,ISNUMBER($D54),ISNUMBER($E54),$E54&gt;0,ISNUMBER($F54),$F54&gt;=0,$F54&lt;=1,OR($G54="",AND(ISNUMBER($G54),$G54&gt;=0,$G54&lt;=1)),$H54&lt;&gt;"",$I54&lt;&gt;"",ISNUMBER($J54))),"",IFERROR($E54*Assumptions!$B$5,""))</f>
        <v/>
      </c>
      <c r="R54" s="43">
        <f>IF($P54="","",IFERROR($P54*Assumptions!$B$5,""))</f>
        <v/>
      </c>
      <c r="S54" s="27">
        <f>IF(COUNTA($A54:$K54)=0,"",IFERROR(IF(OR($A54="",$B54="",$C54="",$D54="",$E54="",$F54="",$H54="",$I54="",$J54=""),"Review: complete required inputs",IF(OR(NOT(ISNUMBER($C54)),NOT(ISNUMBER($D54)),NOT(ISNUMBER($E54)),NOT(ISNUMBER($F54)),AND($G54&lt;&gt;"",NOT(ISNUMBER($G54))),NOT(ISNUMBER($J54)),$C54&lt;=0,$E54&lt;=0,$F54&lt;0,$F54&gt;1),"Review: invalid amount, size, percentage, or date",IF($I54=Assumptions!$E$8,"Deferred: scenario uses current rent",IF(OR($F54&lt;Assumptions!$B$7,$F54&gt;Assumptions!$B$8),"Review: increase outside threshold",IF(OR(IF($G54="",Assumptions!$B$6,$G54)&lt;0,IF($G54="",Assumptions!$B$6,$G54)&gt;1),"Review: churn assumption",IF($J54&gt;$D54,"Review: due date after effective period",IF($D54-$J54&lt;Assumptions!$B$10,"Review: short review window",IF($P54&lt;Assumptions!$B$9,"Review: expected impact below threshold","Ready for human review")))))))),"Review: check entered values"))</f>
        <v/>
      </c>
    </row>
    <row r="55" ht="31" customHeight="1">
      <c r="A55" s="16" t="n"/>
      <c r="B55" s="17" t="n"/>
      <c r="C55" s="37" t="n"/>
      <c r="D55" s="38" t="n"/>
      <c r="E55" s="39" t="n"/>
      <c r="F55" s="40" t="n"/>
      <c r="G55" s="40" t="n"/>
      <c r="H55" s="16" t="n"/>
      <c r="I55" s="17" t="n"/>
      <c r="J55" s="38" t="n"/>
      <c r="K55" s="16" t="n"/>
      <c r="L55" s="41">
        <f>IF(NOT(AND($A55&lt;&gt;"",$B55&lt;&gt;"",ISNUMBER($C55),$C55&gt;0,ISNUMBER($D55),ISNUMBER($E55),$E55&gt;0,ISNUMBER($F55),$F55&gt;=0,$F55&lt;=1,OR($G55="",AND(ISNUMBER($G55),$G55&gt;=0,$G55&lt;=1)),$H55&lt;&gt;"",$I55&lt;&gt;"",ISNUMBER($J55))),"",IFERROR(IF($I55=Assumptions!$E$8,$E55,$E55*(1+$F55)),""))</f>
        <v/>
      </c>
      <c r="M55" s="41">
        <f>IF(OR($L55="",$E55=""),"",IFERROR($L55-$E55,""))</f>
        <v/>
      </c>
      <c r="N55" s="42">
        <f>IF(NOT(AND($A55&lt;&gt;"",$B55&lt;&gt;"",ISNUMBER($C55),$C55&gt;0,ISNUMBER($D55),ISNUMBER($E55),$E55&gt;0,ISNUMBER($F55),$F55&gt;=0,$F55&lt;=1,OR($G55="",AND(ISNUMBER($G55),$G55&gt;=0,$G55&lt;=1)),$H55&lt;&gt;"",$I55&lt;&gt;"",ISNUMBER($J55))),"",IFERROR(IF($I55=Assumptions!$E$8,1,IF(OR(IF($G55="",Assumptions!$B$6,$G55)&lt;0,IF($G55="",Assumptions!$B$6,$G55)&gt;1),"",1-IF($G55="",Assumptions!$B$6,$G55))),""))</f>
        <v/>
      </c>
      <c r="O55" s="41">
        <f>IF(OR($L55="",$N55=""),"",IFERROR($L55*$N55,""))</f>
        <v/>
      </c>
      <c r="P55" s="41">
        <f>IF(OR($O55="",$E55=""),"",IFERROR($O55-$E55,""))</f>
        <v/>
      </c>
      <c r="Q55" s="41">
        <f>IF(NOT(AND($A55&lt;&gt;"",$B55&lt;&gt;"",ISNUMBER($C55),$C55&gt;0,ISNUMBER($D55),ISNUMBER($E55),$E55&gt;0,ISNUMBER($F55),$F55&gt;=0,$F55&lt;=1,OR($G55="",AND(ISNUMBER($G55),$G55&gt;=0,$G55&lt;=1)),$H55&lt;&gt;"",$I55&lt;&gt;"",ISNUMBER($J55))),"",IFERROR($E55*Assumptions!$B$5,""))</f>
        <v/>
      </c>
      <c r="R55" s="41">
        <f>IF($P55="","",IFERROR($P55*Assumptions!$B$5,""))</f>
        <v/>
      </c>
      <c r="S55" s="24">
        <f>IF(COUNTA($A55:$K55)=0,"",IFERROR(IF(OR($A55="",$B55="",$C55="",$D55="",$E55="",$F55="",$H55="",$I55="",$J55=""),"Review: complete required inputs",IF(OR(NOT(ISNUMBER($C55)),NOT(ISNUMBER($D55)),NOT(ISNUMBER($E55)),NOT(ISNUMBER($F55)),AND($G55&lt;&gt;"",NOT(ISNUMBER($G55))),NOT(ISNUMBER($J55)),$C55&lt;=0,$E55&lt;=0,$F55&lt;0,$F55&gt;1),"Review: invalid amount, size, percentage, or date",IF($I55=Assumptions!$E$8,"Deferred: scenario uses current rent",IF(OR($F55&lt;Assumptions!$B$7,$F55&gt;Assumptions!$B$8),"Review: increase outside threshold",IF(OR(IF($G55="",Assumptions!$B$6,$G55)&lt;0,IF($G55="",Assumptions!$B$6,$G55)&gt;1),"Review: churn assumption",IF($J55&gt;$D55,"Review: due date after effective period",IF($D55-$J55&lt;Assumptions!$B$10,"Review: short review window",IF($P55&lt;Assumptions!$B$9,"Review: expected impact below threshold","Ready for human review")))))))),"Review: check entered values"))</f>
        <v/>
      </c>
    </row>
    <row r="56" ht="31" customHeight="1">
      <c r="A56" s="16" t="n"/>
      <c r="B56" s="17" t="n"/>
      <c r="C56" s="37" t="n"/>
      <c r="D56" s="38" t="n"/>
      <c r="E56" s="39" t="n"/>
      <c r="F56" s="40" t="n"/>
      <c r="G56" s="40" t="n"/>
      <c r="H56" s="16" t="n"/>
      <c r="I56" s="17" t="n"/>
      <c r="J56" s="38" t="n"/>
      <c r="K56" s="16" t="n"/>
      <c r="L56" s="43">
        <f>IF(NOT(AND($A56&lt;&gt;"",$B56&lt;&gt;"",ISNUMBER($C56),$C56&gt;0,ISNUMBER($D56),ISNUMBER($E56),$E56&gt;0,ISNUMBER($F56),$F56&gt;=0,$F56&lt;=1,OR($G56="",AND(ISNUMBER($G56),$G56&gt;=0,$G56&lt;=1)),$H56&lt;&gt;"",$I56&lt;&gt;"",ISNUMBER($J56))),"",IFERROR(IF($I56=Assumptions!$E$8,$E56,$E56*(1+$F56)),""))</f>
        <v/>
      </c>
      <c r="M56" s="43">
        <f>IF(OR($L56="",$E56=""),"",IFERROR($L56-$E56,""))</f>
        <v/>
      </c>
      <c r="N56" s="44">
        <f>IF(NOT(AND($A56&lt;&gt;"",$B56&lt;&gt;"",ISNUMBER($C56),$C56&gt;0,ISNUMBER($D56),ISNUMBER($E56),$E56&gt;0,ISNUMBER($F56),$F56&gt;=0,$F56&lt;=1,OR($G56="",AND(ISNUMBER($G56),$G56&gt;=0,$G56&lt;=1)),$H56&lt;&gt;"",$I56&lt;&gt;"",ISNUMBER($J56))),"",IFERROR(IF($I56=Assumptions!$E$8,1,IF(OR(IF($G56="",Assumptions!$B$6,$G56)&lt;0,IF($G56="",Assumptions!$B$6,$G56)&gt;1),"",1-IF($G56="",Assumptions!$B$6,$G56))),""))</f>
        <v/>
      </c>
      <c r="O56" s="43">
        <f>IF(OR($L56="",$N56=""),"",IFERROR($L56*$N56,""))</f>
        <v/>
      </c>
      <c r="P56" s="43">
        <f>IF(OR($O56="",$E56=""),"",IFERROR($O56-$E56,""))</f>
        <v/>
      </c>
      <c r="Q56" s="43">
        <f>IF(NOT(AND($A56&lt;&gt;"",$B56&lt;&gt;"",ISNUMBER($C56),$C56&gt;0,ISNUMBER($D56),ISNUMBER($E56),$E56&gt;0,ISNUMBER($F56),$F56&gt;=0,$F56&lt;=1,OR($G56="",AND(ISNUMBER($G56),$G56&gt;=0,$G56&lt;=1)),$H56&lt;&gt;"",$I56&lt;&gt;"",ISNUMBER($J56))),"",IFERROR($E56*Assumptions!$B$5,""))</f>
        <v/>
      </c>
      <c r="R56" s="43">
        <f>IF($P56="","",IFERROR($P56*Assumptions!$B$5,""))</f>
        <v/>
      </c>
      <c r="S56" s="27">
        <f>IF(COUNTA($A56:$K56)=0,"",IFERROR(IF(OR($A56="",$B56="",$C56="",$D56="",$E56="",$F56="",$H56="",$I56="",$J56=""),"Review: complete required inputs",IF(OR(NOT(ISNUMBER($C56)),NOT(ISNUMBER($D56)),NOT(ISNUMBER($E56)),NOT(ISNUMBER($F56)),AND($G56&lt;&gt;"",NOT(ISNUMBER($G56))),NOT(ISNUMBER($J56)),$C56&lt;=0,$E56&lt;=0,$F56&lt;0,$F56&gt;1),"Review: invalid amount, size, percentage, or date",IF($I56=Assumptions!$E$8,"Deferred: scenario uses current rent",IF(OR($F56&lt;Assumptions!$B$7,$F56&gt;Assumptions!$B$8),"Review: increase outside threshold",IF(OR(IF($G56="",Assumptions!$B$6,$G56)&lt;0,IF($G56="",Assumptions!$B$6,$G56)&gt;1),"Review: churn assumption",IF($J56&gt;$D56,"Review: due date after effective period",IF($D56-$J56&lt;Assumptions!$B$10,"Review: short review window",IF($P56&lt;Assumptions!$B$9,"Review: expected impact below threshold","Ready for human review")))))))),"Review: check entered values"))</f>
        <v/>
      </c>
    </row>
    <row r="57" ht="31" customHeight="1">
      <c r="A57" s="16" t="n"/>
      <c r="B57" s="17" t="n"/>
      <c r="C57" s="37" t="n"/>
      <c r="D57" s="38" t="n"/>
      <c r="E57" s="39" t="n"/>
      <c r="F57" s="40" t="n"/>
      <c r="G57" s="40" t="n"/>
      <c r="H57" s="16" t="n"/>
      <c r="I57" s="17" t="n"/>
      <c r="J57" s="38" t="n"/>
      <c r="K57" s="16" t="n"/>
      <c r="L57" s="41">
        <f>IF(NOT(AND($A57&lt;&gt;"",$B57&lt;&gt;"",ISNUMBER($C57),$C57&gt;0,ISNUMBER($D57),ISNUMBER($E57),$E57&gt;0,ISNUMBER($F57),$F57&gt;=0,$F57&lt;=1,OR($G57="",AND(ISNUMBER($G57),$G57&gt;=0,$G57&lt;=1)),$H57&lt;&gt;"",$I57&lt;&gt;"",ISNUMBER($J57))),"",IFERROR(IF($I57=Assumptions!$E$8,$E57,$E57*(1+$F57)),""))</f>
        <v/>
      </c>
      <c r="M57" s="41">
        <f>IF(OR($L57="",$E57=""),"",IFERROR($L57-$E57,""))</f>
        <v/>
      </c>
      <c r="N57" s="42">
        <f>IF(NOT(AND($A57&lt;&gt;"",$B57&lt;&gt;"",ISNUMBER($C57),$C57&gt;0,ISNUMBER($D57),ISNUMBER($E57),$E57&gt;0,ISNUMBER($F57),$F57&gt;=0,$F57&lt;=1,OR($G57="",AND(ISNUMBER($G57),$G57&gt;=0,$G57&lt;=1)),$H57&lt;&gt;"",$I57&lt;&gt;"",ISNUMBER($J57))),"",IFERROR(IF($I57=Assumptions!$E$8,1,IF(OR(IF($G57="",Assumptions!$B$6,$G57)&lt;0,IF($G57="",Assumptions!$B$6,$G57)&gt;1),"",1-IF($G57="",Assumptions!$B$6,$G57))),""))</f>
        <v/>
      </c>
      <c r="O57" s="41">
        <f>IF(OR($L57="",$N57=""),"",IFERROR($L57*$N57,""))</f>
        <v/>
      </c>
      <c r="P57" s="41">
        <f>IF(OR($O57="",$E57=""),"",IFERROR($O57-$E57,""))</f>
        <v/>
      </c>
      <c r="Q57" s="41">
        <f>IF(NOT(AND($A57&lt;&gt;"",$B57&lt;&gt;"",ISNUMBER($C57),$C57&gt;0,ISNUMBER($D57),ISNUMBER($E57),$E57&gt;0,ISNUMBER($F57),$F57&gt;=0,$F57&lt;=1,OR($G57="",AND(ISNUMBER($G57),$G57&gt;=0,$G57&lt;=1)),$H57&lt;&gt;"",$I57&lt;&gt;"",ISNUMBER($J57))),"",IFERROR($E57*Assumptions!$B$5,""))</f>
        <v/>
      </c>
      <c r="R57" s="41">
        <f>IF($P57="","",IFERROR($P57*Assumptions!$B$5,""))</f>
        <v/>
      </c>
      <c r="S57" s="24">
        <f>IF(COUNTA($A57:$K57)=0,"",IFERROR(IF(OR($A57="",$B57="",$C57="",$D57="",$E57="",$F57="",$H57="",$I57="",$J57=""),"Review: complete required inputs",IF(OR(NOT(ISNUMBER($C57)),NOT(ISNUMBER($D57)),NOT(ISNUMBER($E57)),NOT(ISNUMBER($F57)),AND($G57&lt;&gt;"",NOT(ISNUMBER($G57))),NOT(ISNUMBER($J57)),$C57&lt;=0,$E57&lt;=0,$F57&lt;0,$F57&gt;1),"Review: invalid amount, size, percentage, or date",IF($I57=Assumptions!$E$8,"Deferred: scenario uses current rent",IF(OR($F57&lt;Assumptions!$B$7,$F57&gt;Assumptions!$B$8),"Review: increase outside threshold",IF(OR(IF($G57="",Assumptions!$B$6,$G57)&lt;0,IF($G57="",Assumptions!$B$6,$G57)&gt;1),"Review: churn assumption",IF($J57&gt;$D57,"Review: due date after effective period",IF($D57-$J57&lt;Assumptions!$B$10,"Review: short review window",IF($P57&lt;Assumptions!$B$9,"Review: expected impact below threshold","Ready for human review")))))))),"Review: check entered values"))</f>
        <v/>
      </c>
    </row>
    <row r="58" ht="31" customHeight="1">
      <c r="A58" s="16" t="n"/>
      <c r="B58" s="17" t="n"/>
      <c r="C58" s="37" t="n"/>
      <c r="D58" s="38" t="n"/>
      <c r="E58" s="39" t="n"/>
      <c r="F58" s="40" t="n"/>
      <c r="G58" s="40" t="n"/>
      <c r="H58" s="16" t="n"/>
      <c r="I58" s="17" t="n"/>
      <c r="J58" s="38" t="n"/>
      <c r="K58" s="16" t="n"/>
      <c r="L58" s="43">
        <f>IF(NOT(AND($A58&lt;&gt;"",$B58&lt;&gt;"",ISNUMBER($C58),$C58&gt;0,ISNUMBER($D58),ISNUMBER($E58),$E58&gt;0,ISNUMBER($F58),$F58&gt;=0,$F58&lt;=1,OR($G58="",AND(ISNUMBER($G58),$G58&gt;=0,$G58&lt;=1)),$H58&lt;&gt;"",$I58&lt;&gt;"",ISNUMBER($J58))),"",IFERROR(IF($I58=Assumptions!$E$8,$E58,$E58*(1+$F58)),""))</f>
        <v/>
      </c>
      <c r="M58" s="43">
        <f>IF(OR($L58="",$E58=""),"",IFERROR($L58-$E58,""))</f>
        <v/>
      </c>
      <c r="N58" s="44">
        <f>IF(NOT(AND($A58&lt;&gt;"",$B58&lt;&gt;"",ISNUMBER($C58),$C58&gt;0,ISNUMBER($D58),ISNUMBER($E58),$E58&gt;0,ISNUMBER($F58),$F58&gt;=0,$F58&lt;=1,OR($G58="",AND(ISNUMBER($G58),$G58&gt;=0,$G58&lt;=1)),$H58&lt;&gt;"",$I58&lt;&gt;"",ISNUMBER($J58))),"",IFERROR(IF($I58=Assumptions!$E$8,1,IF(OR(IF($G58="",Assumptions!$B$6,$G58)&lt;0,IF($G58="",Assumptions!$B$6,$G58)&gt;1),"",1-IF($G58="",Assumptions!$B$6,$G58))),""))</f>
        <v/>
      </c>
      <c r="O58" s="43">
        <f>IF(OR($L58="",$N58=""),"",IFERROR($L58*$N58,""))</f>
        <v/>
      </c>
      <c r="P58" s="43">
        <f>IF(OR($O58="",$E58=""),"",IFERROR($O58-$E58,""))</f>
        <v/>
      </c>
      <c r="Q58" s="43">
        <f>IF(NOT(AND($A58&lt;&gt;"",$B58&lt;&gt;"",ISNUMBER($C58),$C58&gt;0,ISNUMBER($D58),ISNUMBER($E58),$E58&gt;0,ISNUMBER($F58),$F58&gt;=0,$F58&lt;=1,OR($G58="",AND(ISNUMBER($G58),$G58&gt;=0,$G58&lt;=1)),$H58&lt;&gt;"",$I58&lt;&gt;"",ISNUMBER($J58))),"",IFERROR($E58*Assumptions!$B$5,""))</f>
        <v/>
      </c>
      <c r="R58" s="43">
        <f>IF($P58="","",IFERROR($P58*Assumptions!$B$5,""))</f>
        <v/>
      </c>
      <c r="S58" s="27">
        <f>IF(COUNTA($A58:$K58)=0,"",IFERROR(IF(OR($A58="",$B58="",$C58="",$D58="",$E58="",$F58="",$H58="",$I58="",$J58=""),"Review: complete required inputs",IF(OR(NOT(ISNUMBER($C58)),NOT(ISNUMBER($D58)),NOT(ISNUMBER($E58)),NOT(ISNUMBER($F58)),AND($G58&lt;&gt;"",NOT(ISNUMBER($G58))),NOT(ISNUMBER($J58)),$C58&lt;=0,$E58&lt;=0,$F58&lt;0,$F58&gt;1),"Review: invalid amount, size, percentage, or date",IF($I58=Assumptions!$E$8,"Deferred: scenario uses current rent",IF(OR($F58&lt;Assumptions!$B$7,$F58&gt;Assumptions!$B$8),"Review: increase outside threshold",IF(OR(IF($G58="",Assumptions!$B$6,$G58)&lt;0,IF($G58="",Assumptions!$B$6,$G58)&gt;1),"Review: churn assumption",IF($J58&gt;$D58,"Review: due date after effective period",IF($D58-$J58&lt;Assumptions!$B$10,"Review: short review window",IF($P58&lt;Assumptions!$B$9,"Review: expected impact below threshold","Ready for human review")))))))),"Review: check entered values"))</f>
        <v/>
      </c>
    </row>
    <row r="59" ht="31" customHeight="1">
      <c r="A59" s="16" t="n"/>
      <c r="B59" s="17" t="n"/>
      <c r="C59" s="37" t="n"/>
      <c r="D59" s="38" t="n"/>
      <c r="E59" s="39" t="n"/>
      <c r="F59" s="40" t="n"/>
      <c r="G59" s="40" t="n"/>
      <c r="H59" s="16" t="n"/>
      <c r="I59" s="17" t="n"/>
      <c r="J59" s="38" t="n"/>
      <c r="K59" s="16" t="n"/>
      <c r="L59" s="41">
        <f>IF(NOT(AND($A59&lt;&gt;"",$B59&lt;&gt;"",ISNUMBER($C59),$C59&gt;0,ISNUMBER($D59),ISNUMBER($E59),$E59&gt;0,ISNUMBER($F59),$F59&gt;=0,$F59&lt;=1,OR($G59="",AND(ISNUMBER($G59),$G59&gt;=0,$G59&lt;=1)),$H59&lt;&gt;"",$I59&lt;&gt;"",ISNUMBER($J59))),"",IFERROR(IF($I59=Assumptions!$E$8,$E59,$E59*(1+$F59)),""))</f>
        <v/>
      </c>
      <c r="M59" s="41">
        <f>IF(OR($L59="",$E59=""),"",IFERROR($L59-$E59,""))</f>
        <v/>
      </c>
      <c r="N59" s="42">
        <f>IF(NOT(AND($A59&lt;&gt;"",$B59&lt;&gt;"",ISNUMBER($C59),$C59&gt;0,ISNUMBER($D59),ISNUMBER($E59),$E59&gt;0,ISNUMBER($F59),$F59&gt;=0,$F59&lt;=1,OR($G59="",AND(ISNUMBER($G59),$G59&gt;=0,$G59&lt;=1)),$H59&lt;&gt;"",$I59&lt;&gt;"",ISNUMBER($J59))),"",IFERROR(IF($I59=Assumptions!$E$8,1,IF(OR(IF($G59="",Assumptions!$B$6,$G59)&lt;0,IF($G59="",Assumptions!$B$6,$G59)&gt;1),"",1-IF($G59="",Assumptions!$B$6,$G59))),""))</f>
        <v/>
      </c>
      <c r="O59" s="41">
        <f>IF(OR($L59="",$N59=""),"",IFERROR($L59*$N59,""))</f>
        <v/>
      </c>
      <c r="P59" s="41">
        <f>IF(OR($O59="",$E59=""),"",IFERROR($O59-$E59,""))</f>
        <v/>
      </c>
      <c r="Q59" s="41">
        <f>IF(NOT(AND($A59&lt;&gt;"",$B59&lt;&gt;"",ISNUMBER($C59),$C59&gt;0,ISNUMBER($D59),ISNUMBER($E59),$E59&gt;0,ISNUMBER($F59),$F59&gt;=0,$F59&lt;=1,OR($G59="",AND(ISNUMBER($G59),$G59&gt;=0,$G59&lt;=1)),$H59&lt;&gt;"",$I59&lt;&gt;"",ISNUMBER($J59))),"",IFERROR($E59*Assumptions!$B$5,""))</f>
        <v/>
      </c>
      <c r="R59" s="41">
        <f>IF($P59="","",IFERROR($P59*Assumptions!$B$5,""))</f>
        <v/>
      </c>
      <c r="S59" s="24">
        <f>IF(COUNTA($A59:$K59)=0,"",IFERROR(IF(OR($A59="",$B59="",$C59="",$D59="",$E59="",$F59="",$H59="",$I59="",$J59=""),"Review: complete required inputs",IF(OR(NOT(ISNUMBER($C59)),NOT(ISNUMBER($D59)),NOT(ISNUMBER($E59)),NOT(ISNUMBER($F59)),AND($G59&lt;&gt;"",NOT(ISNUMBER($G59))),NOT(ISNUMBER($J59)),$C59&lt;=0,$E59&lt;=0,$F59&lt;0,$F59&gt;1),"Review: invalid amount, size, percentage, or date",IF($I59=Assumptions!$E$8,"Deferred: scenario uses current rent",IF(OR($F59&lt;Assumptions!$B$7,$F59&gt;Assumptions!$B$8),"Review: increase outside threshold",IF(OR(IF($G59="",Assumptions!$B$6,$G59)&lt;0,IF($G59="",Assumptions!$B$6,$G59)&gt;1),"Review: churn assumption",IF($J59&gt;$D59,"Review: due date after effective period",IF($D59-$J59&lt;Assumptions!$B$10,"Review: short review window",IF($P59&lt;Assumptions!$B$9,"Review: expected impact below threshold","Ready for human review")))))))),"Review: check entered values"))</f>
        <v/>
      </c>
    </row>
    <row r="60" ht="31" customHeight="1">
      <c r="A60" s="16" t="n"/>
      <c r="B60" s="17" t="n"/>
      <c r="C60" s="37" t="n"/>
      <c r="D60" s="38" t="n"/>
      <c r="E60" s="39" t="n"/>
      <c r="F60" s="40" t="n"/>
      <c r="G60" s="40" t="n"/>
      <c r="H60" s="16" t="n"/>
      <c r="I60" s="17" t="n"/>
      <c r="J60" s="38" t="n"/>
      <c r="K60" s="16" t="n"/>
      <c r="L60" s="43">
        <f>IF(NOT(AND($A60&lt;&gt;"",$B60&lt;&gt;"",ISNUMBER($C60),$C60&gt;0,ISNUMBER($D60),ISNUMBER($E60),$E60&gt;0,ISNUMBER($F60),$F60&gt;=0,$F60&lt;=1,OR($G60="",AND(ISNUMBER($G60),$G60&gt;=0,$G60&lt;=1)),$H60&lt;&gt;"",$I60&lt;&gt;"",ISNUMBER($J60))),"",IFERROR(IF($I60=Assumptions!$E$8,$E60,$E60*(1+$F60)),""))</f>
        <v/>
      </c>
      <c r="M60" s="43">
        <f>IF(OR($L60="",$E60=""),"",IFERROR($L60-$E60,""))</f>
        <v/>
      </c>
      <c r="N60" s="44">
        <f>IF(NOT(AND($A60&lt;&gt;"",$B60&lt;&gt;"",ISNUMBER($C60),$C60&gt;0,ISNUMBER($D60),ISNUMBER($E60),$E60&gt;0,ISNUMBER($F60),$F60&gt;=0,$F60&lt;=1,OR($G60="",AND(ISNUMBER($G60),$G60&gt;=0,$G60&lt;=1)),$H60&lt;&gt;"",$I60&lt;&gt;"",ISNUMBER($J60))),"",IFERROR(IF($I60=Assumptions!$E$8,1,IF(OR(IF($G60="",Assumptions!$B$6,$G60)&lt;0,IF($G60="",Assumptions!$B$6,$G60)&gt;1),"",1-IF($G60="",Assumptions!$B$6,$G60))),""))</f>
        <v/>
      </c>
      <c r="O60" s="43">
        <f>IF(OR($L60="",$N60=""),"",IFERROR($L60*$N60,""))</f>
        <v/>
      </c>
      <c r="P60" s="43">
        <f>IF(OR($O60="",$E60=""),"",IFERROR($O60-$E60,""))</f>
        <v/>
      </c>
      <c r="Q60" s="43">
        <f>IF(NOT(AND($A60&lt;&gt;"",$B60&lt;&gt;"",ISNUMBER($C60),$C60&gt;0,ISNUMBER($D60),ISNUMBER($E60),$E60&gt;0,ISNUMBER($F60),$F60&gt;=0,$F60&lt;=1,OR($G60="",AND(ISNUMBER($G60),$G60&gt;=0,$G60&lt;=1)),$H60&lt;&gt;"",$I60&lt;&gt;"",ISNUMBER($J60))),"",IFERROR($E60*Assumptions!$B$5,""))</f>
        <v/>
      </c>
      <c r="R60" s="43">
        <f>IF($P60="","",IFERROR($P60*Assumptions!$B$5,""))</f>
        <v/>
      </c>
      <c r="S60" s="27">
        <f>IF(COUNTA($A60:$K60)=0,"",IFERROR(IF(OR($A60="",$B60="",$C60="",$D60="",$E60="",$F60="",$H60="",$I60="",$J60=""),"Review: complete required inputs",IF(OR(NOT(ISNUMBER($C60)),NOT(ISNUMBER($D60)),NOT(ISNUMBER($E60)),NOT(ISNUMBER($F60)),AND($G60&lt;&gt;"",NOT(ISNUMBER($G60))),NOT(ISNUMBER($J60)),$C60&lt;=0,$E60&lt;=0,$F60&lt;0,$F60&gt;1),"Review: invalid amount, size, percentage, or date",IF($I60=Assumptions!$E$8,"Deferred: scenario uses current rent",IF(OR($F60&lt;Assumptions!$B$7,$F60&gt;Assumptions!$B$8),"Review: increase outside threshold",IF(OR(IF($G60="",Assumptions!$B$6,$G60)&lt;0,IF($G60="",Assumptions!$B$6,$G60)&gt;1),"Review: churn assumption",IF($J60&gt;$D60,"Review: due date after effective period",IF($D60-$J60&lt;Assumptions!$B$10,"Review: short review window",IF($P60&lt;Assumptions!$B$9,"Review: expected impact below threshold","Ready for human review")))))))),"Review: check entered values"))</f>
        <v/>
      </c>
    </row>
    <row r="61" ht="31" customHeight="1">
      <c r="A61" s="16" t="n"/>
      <c r="B61" s="17" t="n"/>
      <c r="C61" s="37" t="n"/>
      <c r="D61" s="38" t="n"/>
      <c r="E61" s="39" t="n"/>
      <c r="F61" s="40" t="n"/>
      <c r="G61" s="40" t="n"/>
      <c r="H61" s="16" t="n"/>
      <c r="I61" s="17" t="n"/>
      <c r="J61" s="38" t="n"/>
      <c r="K61" s="16" t="n"/>
      <c r="L61" s="41">
        <f>IF(NOT(AND($A61&lt;&gt;"",$B61&lt;&gt;"",ISNUMBER($C61),$C61&gt;0,ISNUMBER($D61),ISNUMBER($E61),$E61&gt;0,ISNUMBER($F61),$F61&gt;=0,$F61&lt;=1,OR($G61="",AND(ISNUMBER($G61),$G61&gt;=0,$G61&lt;=1)),$H61&lt;&gt;"",$I61&lt;&gt;"",ISNUMBER($J61))),"",IFERROR(IF($I61=Assumptions!$E$8,$E61,$E61*(1+$F61)),""))</f>
        <v/>
      </c>
      <c r="M61" s="41">
        <f>IF(OR($L61="",$E61=""),"",IFERROR($L61-$E61,""))</f>
        <v/>
      </c>
      <c r="N61" s="42">
        <f>IF(NOT(AND($A61&lt;&gt;"",$B61&lt;&gt;"",ISNUMBER($C61),$C61&gt;0,ISNUMBER($D61),ISNUMBER($E61),$E61&gt;0,ISNUMBER($F61),$F61&gt;=0,$F61&lt;=1,OR($G61="",AND(ISNUMBER($G61),$G61&gt;=0,$G61&lt;=1)),$H61&lt;&gt;"",$I61&lt;&gt;"",ISNUMBER($J61))),"",IFERROR(IF($I61=Assumptions!$E$8,1,IF(OR(IF($G61="",Assumptions!$B$6,$G61)&lt;0,IF($G61="",Assumptions!$B$6,$G61)&gt;1),"",1-IF($G61="",Assumptions!$B$6,$G61))),""))</f>
        <v/>
      </c>
      <c r="O61" s="41">
        <f>IF(OR($L61="",$N61=""),"",IFERROR($L61*$N61,""))</f>
        <v/>
      </c>
      <c r="P61" s="41">
        <f>IF(OR($O61="",$E61=""),"",IFERROR($O61-$E61,""))</f>
        <v/>
      </c>
      <c r="Q61" s="41">
        <f>IF(NOT(AND($A61&lt;&gt;"",$B61&lt;&gt;"",ISNUMBER($C61),$C61&gt;0,ISNUMBER($D61),ISNUMBER($E61),$E61&gt;0,ISNUMBER($F61),$F61&gt;=0,$F61&lt;=1,OR($G61="",AND(ISNUMBER($G61),$G61&gt;=0,$G61&lt;=1)),$H61&lt;&gt;"",$I61&lt;&gt;"",ISNUMBER($J61))),"",IFERROR($E61*Assumptions!$B$5,""))</f>
        <v/>
      </c>
      <c r="R61" s="41">
        <f>IF($P61="","",IFERROR($P61*Assumptions!$B$5,""))</f>
        <v/>
      </c>
      <c r="S61" s="24">
        <f>IF(COUNTA($A61:$K61)=0,"",IFERROR(IF(OR($A61="",$B61="",$C61="",$D61="",$E61="",$F61="",$H61="",$I61="",$J61=""),"Review: complete required inputs",IF(OR(NOT(ISNUMBER($C61)),NOT(ISNUMBER($D61)),NOT(ISNUMBER($E61)),NOT(ISNUMBER($F61)),AND($G61&lt;&gt;"",NOT(ISNUMBER($G61))),NOT(ISNUMBER($J61)),$C61&lt;=0,$E61&lt;=0,$F61&lt;0,$F61&gt;1),"Review: invalid amount, size, percentage, or date",IF($I61=Assumptions!$E$8,"Deferred: scenario uses current rent",IF(OR($F61&lt;Assumptions!$B$7,$F61&gt;Assumptions!$B$8),"Review: increase outside threshold",IF(OR(IF($G61="",Assumptions!$B$6,$G61)&lt;0,IF($G61="",Assumptions!$B$6,$G61)&gt;1),"Review: churn assumption",IF($J61&gt;$D61,"Review: due date after effective period",IF($D61-$J61&lt;Assumptions!$B$10,"Review: short review window",IF($P61&lt;Assumptions!$B$9,"Review: expected impact below threshold","Ready for human review")))))))),"Review: check entered values"))</f>
        <v/>
      </c>
    </row>
    <row r="62" ht="31" customHeight="1">
      <c r="A62" s="16" t="n"/>
      <c r="B62" s="17" t="n"/>
      <c r="C62" s="37" t="n"/>
      <c r="D62" s="38" t="n"/>
      <c r="E62" s="39" t="n"/>
      <c r="F62" s="40" t="n"/>
      <c r="G62" s="40" t="n"/>
      <c r="H62" s="16" t="n"/>
      <c r="I62" s="17" t="n"/>
      <c r="J62" s="38" t="n"/>
      <c r="K62" s="16" t="n"/>
      <c r="L62" s="43">
        <f>IF(NOT(AND($A62&lt;&gt;"",$B62&lt;&gt;"",ISNUMBER($C62),$C62&gt;0,ISNUMBER($D62),ISNUMBER($E62),$E62&gt;0,ISNUMBER($F62),$F62&gt;=0,$F62&lt;=1,OR($G62="",AND(ISNUMBER($G62),$G62&gt;=0,$G62&lt;=1)),$H62&lt;&gt;"",$I62&lt;&gt;"",ISNUMBER($J62))),"",IFERROR(IF($I62=Assumptions!$E$8,$E62,$E62*(1+$F62)),""))</f>
        <v/>
      </c>
      <c r="M62" s="43">
        <f>IF(OR($L62="",$E62=""),"",IFERROR($L62-$E62,""))</f>
        <v/>
      </c>
      <c r="N62" s="44">
        <f>IF(NOT(AND($A62&lt;&gt;"",$B62&lt;&gt;"",ISNUMBER($C62),$C62&gt;0,ISNUMBER($D62),ISNUMBER($E62),$E62&gt;0,ISNUMBER($F62),$F62&gt;=0,$F62&lt;=1,OR($G62="",AND(ISNUMBER($G62),$G62&gt;=0,$G62&lt;=1)),$H62&lt;&gt;"",$I62&lt;&gt;"",ISNUMBER($J62))),"",IFERROR(IF($I62=Assumptions!$E$8,1,IF(OR(IF($G62="",Assumptions!$B$6,$G62)&lt;0,IF($G62="",Assumptions!$B$6,$G62)&gt;1),"",1-IF($G62="",Assumptions!$B$6,$G62))),""))</f>
        <v/>
      </c>
      <c r="O62" s="43">
        <f>IF(OR($L62="",$N62=""),"",IFERROR($L62*$N62,""))</f>
        <v/>
      </c>
      <c r="P62" s="43">
        <f>IF(OR($O62="",$E62=""),"",IFERROR($O62-$E62,""))</f>
        <v/>
      </c>
      <c r="Q62" s="43">
        <f>IF(NOT(AND($A62&lt;&gt;"",$B62&lt;&gt;"",ISNUMBER($C62),$C62&gt;0,ISNUMBER($D62),ISNUMBER($E62),$E62&gt;0,ISNUMBER($F62),$F62&gt;=0,$F62&lt;=1,OR($G62="",AND(ISNUMBER($G62),$G62&gt;=0,$G62&lt;=1)),$H62&lt;&gt;"",$I62&lt;&gt;"",ISNUMBER($J62))),"",IFERROR($E62*Assumptions!$B$5,""))</f>
        <v/>
      </c>
      <c r="R62" s="43">
        <f>IF($P62="","",IFERROR($P62*Assumptions!$B$5,""))</f>
        <v/>
      </c>
      <c r="S62" s="27">
        <f>IF(COUNTA($A62:$K62)=0,"",IFERROR(IF(OR($A62="",$B62="",$C62="",$D62="",$E62="",$F62="",$H62="",$I62="",$J62=""),"Review: complete required inputs",IF(OR(NOT(ISNUMBER($C62)),NOT(ISNUMBER($D62)),NOT(ISNUMBER($E62)),NOT(ISNUMBER($F62)),AND($G62&lt;&gt;"",NOT(ISNUMBER($G62))),NOT(ISNUMBER($J62)),$C62&lt;=0,$E62&lt;=0,$F62&lt;0,$F62&gt;1),"Review: invalid amount, size, percentage, or date",IF($I62=Assumptions!$E$8,"Deferred: scenario uses current rent",IF(OR($F62&lt;Assumptions!$B$7,$F62&gt;Assumptions!$B$8),"Review: increase outside threshold",IF(OR(IF($G62="",Assumptions!$B$6,$G62)&lt;0,IF($G62="",Assumptions!$B$6,$G62)&gt;1),"Review: churn assumption",IF($J62&gt;$D62,"Review: due date after effective period",IF($D62-$J62&lt;Assumptions!$B$10,"Review: short review window",IF($P62&lt;Assumptions!$B$9,"Review: expected impact below threshold","Ready for human review")))))))),"Review: check entered values"))</f>
        <v/>
      </c>
    </row>
    <row r="63" ht="31" customHeight="1">
      <c r="A63" s="16" t="n"/>
      <c r="B63" s="17" t="n"/>
      <c r="C63" s="37" t="n"/>
      <c r="D63" s="38" t="n"/>
      <c r="E63" s="39" t="n"/>
      <c r="F63" s="40" t="n"/>
      <c r="G63" s="40" t="n"/>
      <c r="H63" s="16" t="n"/>
      <c r="I63" s="17" t="n"/>
      <c r="J63" s="38" t="n"/>
      <c r="K63" s="16" t="n"/>
      <c r="L63" s="41">
        <f>IF(NOT(AND($A63&lt;&gt;"",$B63&lt;&gt;"",ISNUMBER($C63),$C63&gt;0,ISNUMBER($D63),ISNUMBER($E63),$E63&gt;0,ISNUMBER($F63),$F63&gt;=0,$F63&lt;=1,OR($G63="",AND(ISNUMBER($G63),$G63&gt;=0,$G63&lt;=1)),$H63&lt;&gt;"",$I63&lt;&gt;"",ISNUMBER($J63))),"",IFERROR(IF($I63=Assumptions!$E$8,$E63,$E63*(1+$F63)),""))</f>
        <v/>
      </c>
      <c r="M63" s="41">
        <f>IF(OR($L63="",$E63=""),"",IFERROR($L63-$E63,""))</f>
        <v/>
      </c>
      <c r="N63" s="42">
        <f>IF(NOT(AND($A63&lt;&gt;"",$B63&lt;&gt;"",ISNUMBER($C63),$C63&gt;0,ISNUMBER($D63),ISNUMBER($E63),$E63&gt;0,ISNUMBER($F63),$F63&gt;=0,$F63&lt;=1,OR($G63="",AND(ISNUMBER($G63),$G63&gt;=0,$G63&lt;=1)),$H63&lt;&gt;"",$I63&lt;&gt;"",ISNUMBER($J63))),"",IFERROR(IF($I63=Assumptions!$E$8,1,IF(OR(IF($G63="",Assumptions!$B$6,$G63)&lt;0,IF($G63="",Assumptions!$B$6,$G63)&gt;1),"",1-IF($G63="",Assumptions!$B$6,$G63))),""))</f>
        <v/>
      </c>
      <c r="O63" s="41">
        <f>IF(OR($L63="",$N63=""),"",IFERROR($L63*$N63,""))</f>
        <v/>
      </c>
      <c r="P63" s="41">
        <f>IF(OR($O63="",$E63=""),"",IFERROR($O63-$E63,""))</f>
        <v/>
      </c>
      <c r="Q63" s="41">
        <f>IF(NOT(AND($A63&lt;&gt;"",$B63&lt;&gt;"",ISNUMBER($C63),$C63&gt;0,ISNUMBER($D63),ISNUMBER($E63),$E63&gt;0,ISNUMBER($F63),$F63&gt;=0,$F63&lt;=1,OR($G63="",AND(ISNUMBER($G63),$G63&gt;=0,$G63&lt;=1)),$H63&lt;&gt;"",$I63&lt;&gt;"",ISNUMBER($J63))),"",IFERROR($E63*Assumptions!$B$5,""))</f>
        <v/>
      </c>
      <c r="R63" s="41">
        <f>IF($P63="","",IFERROR($P63*Assumptions!$B$5,""))</f>
        <v/>
      </c>
      <c r="S63" s="24">
        <f>IF(COUNTA($A63:$K63)=0,"",IFERROR(IF(OR($A63="",$B63="",$C63="",$D63="",$E63="",$F63="",$H63="",$I63="",$J63=""),"Review: complete required inputs",IF(OR(NOT(ISNUMBER($C63)),NOT(ISNUMBER($D63)),NOT(ISNUMBER($E63)),NOT(ISNUMBER($F63)),AND($G63&lt;&gt;"",NOT(ISNUMBER($G63))),NOT(ISNUMBER($J63)),$C63&lt;=0,$E63&lt;=0,$F63&lt;0,$F63&gt;1),"Review: invalid amount, size, percentage, or date",IF($I63=Assumptions!$E$8,"Deferred: scenario uses current rent",IF(OR($F63&lt;Assumptions!$B$7,$F63&gt;Assumptions!$B$8),"Review: increase outside threshold",IF(OR(IF($G63="",Assumptions!$B$6,$G63)&lt;0,IF($G63="",Assumptions!$B$6,$G63)&gt;1),"Review: churn assumption",IF($J63&gt;$D63,"Review: due date after effective period",IF($D63-$J63&lt;Assumptions!$B$10,"Review: short review window",IF($P63&lt;Assumptions!$B$9,"Review: expected impact below threshold","Ready for human review")))))))),"Review: check entered values"))</f>
        <v/>
      </c>
    </row>
    <row r="64" ht="31" customHeight="1">
      <c r="A64" s="16" t="n"/>
      <c r="B64" s="17" t="n"/>
      <c r="C64" s="37" t="n"/>
      <c r="D64" s="38" t="n"/>
      <c r="E64" s="39" t="n"/>
      <c r="F64" s="40" t="n"/>
      <c r="G64" s="40" t="n"/>
      <c r="H64" s="16" t="n"/>
      <c r="I64" s="17" t="n"/>
      <c r="J64" s="38" t="n"/>
      <c r="K64" s="16" t="n"/>
      <c r="L64" s="43">
        <f>IF(NOT(AND($A64&lt;&gt;"",$B64&lt;&gt;"",ISNUMBER($C64),$C64&gt;0,ISNUMBER($D64),ISNUMBER($E64),$E64&gt;0,ISNUMBER($F64),$F64&gt;=0,$F64&lt;=1,OR($G64="",AND(ISNUMBER($G64),$G64&gt;=0,$G64&lt;=1)),$H64&lt;&gt;"",$I64&lt;&gt;"",ISNUMBER($J64))),"",IFERROR(IF($I64=Assumptions!$E$8,$E64,$E64*(1+$F64)),""))</f>
        <v/>
      </c>
      <c r="M64" s="43">
        <f>IF(OR($L64="",$E64=""),"",IFERROR($L64-$E64,""))</f>
        <v/>
      </c>
      <c r="N64" s="44">
        <f>IF(NOT(AND($A64&lt;&gt;"",$B64&lt;&gt;"",ISNUMBER($C64),$C64&gt;0,ISNUMBER($D64),ISNUMBER($E64),$E64&gt;0,ISNUMBER($F64),$F64&gt;=0,$F64&lt;=1,OR($G64="",AND(ISNUMBER($G64),$G64&gt;=0,$G64&lt;=1)),$H64&lt;&gt;"",$I64&lt;&gt;"",ISNUMBER($J64))),"",IFERROR(IF($I64=Assumptions!$E$8,1,IF(OR(IF($G64="",Assumptions!$B$6,$G64)&lt;0,IF($G64="",Assumptions!$B$6,$G64)&gt;1),"",1-IF($G64="",Assumptions!$B$6,$G64))),""))</f>
        <v/>
      </c>
      <c r="O64" s="43">
        <f>IF(OR($L64="",$N64=""),"",IFERROR($L64*$N64,""))</f>
        <v/>
      </c>
      <c r="P64" s="43">
        <f>IF(OR($O64="",$E64=""),"",IFERROR($O64-$E64,""))</f>
        <v/>
      </c>
      <c r="Q64" s="43">
        <f>IF(NOT(AND($A64&lt;&gt;"",$B64&lt;&gt;"",ISNUMBER($C64),$C64&gt;0,ISNUMBER($D64),ISNUMBER($E64),$E64&gt;0,ISNUMBER($F64),$F64&gt;=0,$F64&lt;=1,OR($G64="",AND(ISNUMBER($G64),$G64&gt;=0,$G64&lt;=1)),$H64&lt;&gt;"",$I64&lt;&gt;"",ISNUMBER($J64))),"",IFERROR($E64*Assumptions!$B$5,""))</f>
        <v/>
      </c>
      <c r="R64" s="43">
        <f>IF($P64="","",IFERROR($P64*Assumptions!$B$5,""))</f>
        <v/>
      </c>
      <c r="S64" s="27">
        <f>IF(COUNTA($A64:$K64)=0,"",IFERROR(IF(OR($A64="",$B64="",$C64="",$D64="",$E64="",$F64="",$H64="",$I64="",$J64=""),"Review: complete required inputs",IF(OR(NOT(ISNUMBER($C64)),NOT(ISNUMBER($D64)),NOT(ISNUMBER($E64)),NOT(ISNUMBER($F64)),AND($G64&lt;&gt;"",NOT(ISNUMBER($G64))),NOT(ISNUMBER($J64)),$C64&lt;=0,$E64&lt;=0,$F64&lt;0,$F64&gt;1),"Review: invalid amount, size, percentage, or date",IF($I64=Assumptions!$E$8,"Deferred: scenario uses current rent",IF(OR($F64&lt;Assumptions!$B$7,$F64&gt;Assumptions!$B$8),"Review: increase outside threshold",IF(OR(IF($G64="",Assumptions!$B$6,$G64)&lt;0,IF($G64="",Assumptions!$B$6,$G64)&gt;1),"Review: churn assumption",IF($J64&gt;$D64,"Review: due date after effective period",IF($D64-$J64&lt;Assumptions!$B$10,"Review: short review window",IF($P64&lt;Assumptions!$B$9,"Review: expected impact below threshold","Ready for human review")))))))),"Review: check entered values"))</f>
        <v/>
      </c>
    </row>
    <row r="65" ht="31" customHeight="1">
      <c r="A65" s="16" t="n"/>
      <c r="B65" s="17" t="n"/>
      <c r="C65" s="37" t="n"/>
      <c r="D65" s="38" t="n"/>
      <c r="E65" s="39" t="n"/>
      <c r="F65" s="40" t="n"/>
      <c r="G65" s="40" t="n"/>
      <c r="H65" s="16" t="n"/>
      <c r="I65" s="17" t="n"/>
      <c r="J65" s="38" t="n"/>
      <c r="K65" s="16" t="n"/>
      <c r="L65" s="41">
        <f>IF(NOT(AND($A65&lt;&gt;"",$B65&lt;&gt;"",ISNUMBER($C65),$C65&gt;0,ISNUMBER($D65),ISNUMBER($E65),$E65&gt;0,ISNUMBER($F65),$F65&gt;=0,$F65&lt;=1,OR($G65="",AND(ISNUMBER($G65),$G65&gt;=0,$G65&lt;=1)),$H65&lt;&gt;"",$I65&lt;&gt;"",ISNUMBER($J65))),"",IFERROR(IF($I65=Assumptions!$E$8,$E65,$E65*(1+$F65)),""))</f>
        <v/>
      </c>
      <c r="M65" s="41">
        <f>IF(OR($L65="",$E65=""),"",IFERROR($L65-$E65,""))</f>
        <v/>
      </c>
      <c r="N65" s="42">
        <f>IF(NOT(AND($A65&lt;&gt;"",$B65&lt;&gt;"",ISNUMBER($C65),$C65&gt;0,ISNUMBER($D65),ISNUMBER($E65),$E65&gt;0,ISNUMBER($F65),$F65&gt;=0,$F65&lt;=1,OR($G65="",AND(ISNUMBER($G65),$G65&gt;=0,$G65&lt;=1)),$H65&lt;&gt;"",$I65&lt;&gt;"",ISNUMBER($J65))),"",IFERROR(IF($I65=Assumptions!$E$8,1,IF(OR(IF($G65="",Assumptions!$B$6,$G65)&lt;0,IF($G65="",Assumptions!$B$6,$G65)&gt;1),"",1-IF($G65="",Assumptions!$B$6,$G65))),""))</f>
        <v/>
      </c>
      <c r="O65" s="41">
        <f>IF(OR($L65="",$N65=""),"",IFERROR($L65*$N65,""))</f>
        <v/>
      </c>
      <c r="P65" s="41">
        <f>IF(OR($O65="",$E65=""),"",IFERROR($O65-$E65,""))</f>
        <v/>
      </c>
      <c r="Q65" s="41">
        <f>IF(NOT(AND($A65&lt;&gt;"",$B65&lt;&gt;"",ISNUMBER($C65),$C65&gt;0,ISNUMBER($D65),ISNUMBER($E65),$E65&gt;0,ISNUMBER($F65),$F65&gt;=0,$F65&lt;=1,OR($G65="",AND(ISNUMBER($G65),$G65&gt;=0,$G65&lt;=1)),$H65&lt;&gt;"",$I65&lt;&gt;"",ISNUMBER($J65))),"",IFERROR($E65*Assumptions!$B$5,""))</f>
        <v/>
      </c>
      <c r="R65" s="41">
        <f>IF($P65="","",IFERROR($P65*Assumptions!$B$5,""))</f>
        <v/>
      </c>
      <c r="S65" s="24">
        <f>IF(COUNTA($A65:$K65)=0,"",IFERROR(IF(OR($A65="",$B65="",$C65="",$D65="",$E65="",$F65="",$H65="",$I65="",$J65=""),"Review: complete required inputs",IF(OR(NOT(ISNUMBER($C65)),NOT(ISNUMBER($D65)),NOT(ISNUMBER($E65)),NOT(ISNUMBER($F65)),AND($G65&lt;&gt;"",NOT(ISNUMBER($G65))),NOT(ISNUMBER($J65)),$C65&lt;=0,$E65&lt;=0,$F65&lt;0,$F65&gt;1),"Review: invalid amount, size, percentage, or date",IF($I65=Assumptions!$E$8,"Deferred: scenario uses current rent",IF(OR($F65&lt;Assumptions!$B$7,$F65&gt;Assumptions!$B$8),"Review: increase outside threshold",IF(OR(IF($G65="",Assumptions!$B$6,$G65)&lt;0,IF($G65="",Assumptions!$B$6,$G65)&gt;1),"Review: churn assumption",IF($J65&gt;$D65,"Review: due date after effective period",IF($D65-$J65&lt;Assumptions!$B$10,"Review: short review window",IF($P65&lt;Assumptions!$B$9,"Review: expected impact below threshold","Ready for human review")))))))),"Review: check entered values"))</f>
        <v/>
      </c>
    </row>
    <row r="66" ht="31" customHeight="1">
      <c r="A66" s="16" t="n"/>
      <c r="B66" s="17" t="n"/>
      <c r="C66" s="37" t="n"/>
      <c r="D66" s="38" t="n"/>
      <c r="E66" s="39" t="n"/>
      <c r="F66" s="40" t="n"/>
      <c r="G66" s="40" t="n"/>
      <c r="H66" s="16" t="n"/>
      <c r="I66" s="17" t="n"/>
      <c r="J66" s="38" t="n"/>
      <c r="K66" s="16" t="n"/>
      <c r="L66" s="43">
        <f>IF(NOT(AND($A66&lt;&gt;"",$B66&lt;&gt;"",ISNUMBER($C66),$C66&gt;0,ISNUMBER($D66),ISNUMBER($E66),$E66&gt;0,ISNUMBER($F66),$F66&gt;=0,$F66&lt;=1,OR($G66="",AND(ISNUMBER($G66),$G66&gt;=0,$G66&lt;=1)),$H66&lt;&gt;"",$I66&lt;&gt;"",ISNUMBER($J66))),"",IFERROR(IF($I66=Assumptions!$E$8,$E66,$E66*(1+$F66)),""))</f>
        <v/>
      </c>
      <c r="M66" s="43">
        <f>IF(OR($L66="",$E66=""),"",IFERROR($L66-$E66,""))</f>
        <v/>
      </c>
      <c r="N66" s="44">
        <f>IF(NOT(AND($A66&lt;&gt;"",$B66&lt;&gt;"",ISNUMBER($C66),$C66&gt;0,ISNUMBER($D66),ISNUMBER($E66),$E66&gt;0,ISNUMBER($F66),$F66&gt;=0,$F66&lt;=1,OR($G66="",AND(ISNUMBER($G66),$G66&gt;=0,$G66&lt;=1)),$H66&lt;&gt;"",$I66&lt;&gt;"",ISNUMBER($J66))),"",IFERROR(IF($I66=Assumptions!$E$8,1,IF(OR(IF($G66="",Assumptions!$B$6,$G66)&lt;0,IF($G66="",Assumptions!$B$6,$G66)&gt;1),"",1-IF($G66="",Assumptions!$B$6,$G66))),""))</f>
        <v/>
      </c>
      <c r="O66" s="43">
        <f>IF(OR($L66="",$N66=""),"",IFERROR($L66*$N66,""))</f>
        <v/>
      </c>
      <c r="P66" s="43">
        <f>IF(OR($O66="",$E66=""),"",IFERROR($O66-$E66,""))</f>
        <v/>
      </c>
      <c r="Q66" s="43">
        <f>IF(NOT(AND($A66&lt;&gt;"",$B66&lt;&gt;"",ISNUMBER($C66),$C66&gt;0,ISNUMBER($D66),ISNUMBER($E66),$E66&gt;0,ISNUMBER($F66),$F66&gt;=0,$F66&lt;=1,OR($G66="",AND(ISNUMBER($G66),$G66&gt;=0,$G66&lt;=1)),$H66&lt;&gt;"",$I66&lt;&gt;"",ISNUMBER($J66))),"",IFERROR($E66*Assumptions!$B$5,""))</f>
        <v/>
      </c>
      <c r="R66" s="43">
        <f>IF($P66="","",IFERROR($P66*Assumptions!$B$5,""))</f>
        <v/>
      </c>
      <c r="S66" s="27">
        <f>IF(COUNTA($A66:$K66)=0,"",IFERROR(IF(OR($A66="",$B66="",$C66="",$D66="",$E66="",$F66="",$H66="",$I66="",$J66=""),"Review: complete required inputs",IF(OR(NOT(ISNUMBER($C66)),NOT(ISNUMBER($D66)),NOT(ISNUMBER($E66)),NOT(ISNUMBER($F66)),AND($G66&lt;&gt;"",NOT(ISNUMBER($G66))),NOT(ISNUMBER($J66)),$C66&lt;=0,$E66&lt;=0,$F66&lt;0,$F66&gt;1),"Review: invalid amount, size, percentage, or date",IF($I66=Assumptions!$E$8,"Deferred: scenario uses current rent",IF(OR($F66&lt;Assumptions!$B$7,$F66&gt;Assumptions!$B$8),"Review: increase outside threshold",IF(OR(IF($G66="",Assumptions!$B$6,$G66)&lt;0,IF($G66="",Assumptions!$B$6,$G66)&gt;1),"Review: churn assumption",IF($J66&gt;$D66,"Review: due date after effective period",IF($D66-$J66&lt;Assumptions!$B$10,"Review: short review window",IF($P66&lt;Assumptions!$B$9,"Review: expected impact below threshold","Ready for human review")))))))),"Review: check entered values"))</f>
        <v/>
      </c>
    </row>
    <row r="67" ht="31" customHeight="1">
      <c r="A67" s="16" t="n"/>
      <c r="B67" s="17" t="n"/>
      <c r="C67" s="37" t="n"/>
      <c r="D67" s="38" t="n"/>
      <c r="E67" s="39" t="n"/>
      <c r="F67" s="40" t="n"/>
      <c r="G67" s="40" t="n"/>
      <c r="H67" s="16" t="n"/>
      <c r="I67" s="17" t="n"/>
      <c r="J67" s="38" t="n"/>
      <c r="K67" s="16" t="n"/>
      <c r="L67" s="41">
        <f>IF(NOT(AND($A67&lt;&gt;"",$B67&lt;&gt;"",ISNUMBER($C67),$C67&gt;0,ISNUMBER($D67),ISNUMBER($E67),$E67&gt;0,ISNUMBER($F67),$F67&gt;=0,$F67&lt;=1,OR($G67="",AND(ISNUMBER($G67),$G67&gt;=0,$G67&lt;=1)),$H67&lt;&gt;"",$I67&lt;&gt;"",ISNUMBER($J67))),"",IFERROR(IF($I67=Assumptions!$E$8,$E67,$E67*(1+$F67)),""))</f>
        <v/>
      </c>
      <c r="M67" s="41">
        <f>IF(OR($L67="",$E67=""),"",IFERROR($L67-$E67,""))</f>
        <v/>
      </c>
      <c r="N67" s="42">
        <f>IF(NOT(AND($A67&lt;&gt;"",$B67&lt;&gt;"",ISNUMBER($C67),$C67&gt;0,ISNUMBER($D67),ISNUMBER($E67),$E67&gt;0,ISNUMBER($F67),$F67&gt;=0,$F67&lt;=1,OR($G67="",AND(ISNUMBER($G67),$G67&gt;=0,$G67&lt;=1)),$H67&lt;&gt;"",$I67&lt;&gt;"",ISNUMBER($J67))),"",IFERROR(IF($I67=Assumptions!$E$8,1,IF(OR(IF($G67="",Assumptions!$B$6,$G67)&lt;0,IF($G67="",Assumptions!$B$6,$G67)&gt;1),"",1-IF($G67="",Assumptions!$B$6,$G67))),""))</f>
        <v/>
      </c>
      <c r="O67" s="41">
        <f>IF(OR($L67="",$N67=""),"",IFERROR($L67*$N67,""))</f>
        <v/>
      </c>
      <c r="P67" s="41">
        <f>IF(OR($O67="",$E67=""),"",IFERROR($O67-$E67,""))</f>
        <v/>
      </c>
      <c r="Q67" s="41">
        <f>IF(NOT(AND($A67&lt;&gt;"",$B67&lt;&gt;"",ISNUMBER($C67),$C67&gt;0,ISNUMBER($D67),ISNUMBER($E67),$E67&gt;0,ISNUMBER($F67),$F67&gt;=0,$F67&lt;=1,OR($G67="",AND(ISNUMBER($G67),$G67&gt;=0,$G67&lt;=1)),$H67&lt;&gt;"",$I67&lt;&gt;"",ISNUMBER($J67))),"",IFERROR($E67*Assumptions!$B$5,""))</f>
        <v/>
      </c>
      <c r="R67" s="41">
        <f>IF($P67="","",IFERROR($P67*Assumptions!$B$5,""))</f>
        <v/>
      </c>
      <c r="S67" s="24">
        <f>IF(COUNTA($A67:$K67)=0,"",IFERROR(IF(OR($A67="",$B67="",$C67="",$D67="",$E67="",$F67="",$H67="",$I67="",$J67=""),"Review: complete required inputs",IF(OR(NOT(ISNUMBER($C67)),NOT(ISNUMBER($D67)),NOT(ISNUMBER($E67)),NOT(ISNUMBER($F67)),AND($G67&lt;&gt;"",NOT(ISNUMBER($G67))),NOT(ISNUMBER($J67)),$C67&lt;=0,$E67&lt;=0,$F67&lt;0,$F67&gt;1),"Review: invalid amount, size, percentage, or date",IF($I67=Assumptions!$E$8,"Deferred: scenario uses current rent",IF(OR($F67&lt;Assumptions!$B$7,$F67&gt;Assumptions!$B$8),"Review: increase outside threshold",IF(OR(IF($G67="",Assumptions!$B$6,$G67)&lt;0,IF($G67="",Assumptions!$B$6,$G67)&gt;1),"Review: churn assumption",IF($J67&gt;$D67,"Review: due date after effective period",IF($D67-$J67&lt;Assumptions!$B$10,"Review: short review window",IF($P67&lt;Assumptions!$B$9,"Review: expected impact below threshold","Ready for human review")))))))),"Review: check entered values"))</f>
        <v/>
      </c>
    </row>
    <row r="68" ht="31" customHeight="1">
      <c r="A68" s="16" t="n"/>
      <c r="B68" s="17" t="n"/>
      <c r="C68" s="37" t="n"/>
      <c r="D68" s="38" t="n"/>
      <c r="E68" s="39" t="n"/>
      <c r="F68" s="40" t="n"/>
      <c r="G68" s="40" t="n"/>
      <c r="H68" s="16" t="n"/>
      <c r="I68" s="17" t="n"/>
      <c r="J68" s="38" t="n"/>
      <c r="K68" s="16" t="n"/>
      <c r="L68" s="43">
        <f>IF(NOT(AND($A68&lt;&gt;"",$B68&lt;&gt;"",ISNUMBER($C68),$C68&gt;0,ISNUMBER($D68),ISNUMBER($E68),$E68&gt;0,ISNUMBER($F68),$F68&gt;=0,$F68&lt;=1,OR($G68="",AND(ISNUMBER($G68),$G68&gt;=0,$G68&lt;=1)),$H68&lt;&gt;"",$I68&lt;&gt;"",ISNUMBER($J68))),"",IFERROR(IF($I68=Assumptions!$E$8,$E68,$E68*(1+$F68)),""))</f>
        <v/>
      </c>
      <c r="M68" s="43">
        <f>IF(OR($L68="",$E68=""),"",IFERROR($L68-$E68,""))</f>
        <v/>
      </c>
      <c r="N68" s="44">
        <f>IF(NOT(AND($A68&lt;&gt;"",$B68&lt;&gt;"",ISNUMBER($C68),$C68&gt;0,ISNUMBER($D68),ISNUMBER($E68),$E68&gt;0,ISNUMBER($F68),$F68&gt;=0,$F68&lt;=1,OR($G68="",AND(ISNUMBER($G68),$G68&gt;=0,$G68&lt;=1)),$H68&lt;&gt;"",$I68&lt;&gt;"",ISNUMBER($J68))),"",IFERROR(IF($I68=Assumptions!$E$8,1,IF(OR(IF($G68="",Assumptions!$B$6,$G68)&lt;0,IF($G68="",Assumptions!$B$6,$G68)&gt;1),"",1-IF($G68="",Assumptions!$B$6,$G68))),""))</f>
        <v/>
      </c>
      <c r="O68" s="43">
        <f>IF(OR($L68="",$N68=""),"",IFERROR($L68*$N68,""))</f>
        <v/>
      </c>
      <c r="P68" s="43">
        <f>IF(OR($O68="",$E68=""),"",IFERROR($O68-$E68,""))</f>
        <v/>
      </c>
      <c r="Q68" s="43">
        <f>IF(NOT(AND($A68&lt;&gt;"",$B68&lt;&gt;"",ISNUMBER($C68),$C68&gt;0,ISNUMBER($D68),ISNUMBER($E68),$E68&gt;0,ISNUMBER($F68),$F68&gt;=0,$F68&lt;=1,OR($G68="",AND(ISNUMBER($G68),$G68&gt;=0,$G68&lt;=1)),$H68&lt;&gt;"",$I68&lt;&gt;"",ISNUMBER($J68))),"",IFERROR($E68*Assumptions!$B$5,""))</f>
        <v/>
      </c>
      <c r="R68" s="43">
        <f>IF($P68="","",IFERROR($P68*Assumptions!$B$5,""))</f>
        <v/>
      </c>
      <c r="S68" s="27">
        <f>IF(COUNTA($A68:$K68)=0,"",IFERROR(IF(OR($A68="",$B68="",$C68="",$D68="",$E68="",$F68="",$H68="",$I68="",$J68=""),"Review: complete required inputs",IF(OR(NOT(ISNUMBER($C68)),NOT(ISNUMBER($D68)),NOT(ISNUMBER($E68)),NOT(ISNUMBER($F68)),AND($G68&lt;&gt;"",NOT(ISNUMBER($G68))),NOT(ISNUMBER($J68)),$C68&lt;=0,$E68&lt;=0,$F68&lt;0,$F68&gt;1),"Review: invalid amount, size, percentage, or date",IF($I68=Assumptions!$E$8,"Deferred: scenario uses current rent",IF(OR($F68&lt;Assumptions!$B$7,$F68&gt;Assumptions!$B$8),"Review: increase outside threshold",IF(OR(IF($G68="",Assumptions!$B$6,$G68)&lt;0,IF($G68="",Assumptions!$B$6,$G68)&gt;1),"Review: churn assumption",IF($J68&gt;$D68,"Review: due date after effective period",IF($D68-$J68&lt;Assumptions!$B$10,"Review: short review window",IF($P68&lt;Assumptions!$B$9,"Review: expected impact below threshold","Ready for human review")))))))),"Review: check entered values"))</f>
        <v/>
      </c>
    </row>
    <row r="69" ht="31" customHeight="1">
      <c r="A69" s="16" t="n"/>
      <c r="B69" s="17" t="n"/>
      <c r="C69" s="37" t="n"/>
      <c r="D69" s="38" t="n"/>
      <c r="E69" s="39" t="n"/>
      <c r="F69" s="40" t="n"/>
      <c r="G69" s="40" t="n"/>
      <c r="H69" s="16" t="n"/>
      <c r="I69" s="17" t="n"/>
      <c r="J69" s="38" t="n"/>
      <c r="K69" s="16" t="n"/>
      <c r="L69" s="41">
        <f>IF(NOT(AND($A69&lt;&gt;"",$B69&lt;&gt;"",ISNUMBER($C69),$C69&gt;0,ISNUMBER($D69),ISNUMBER($E69),$E69&gt;0,ISNUMBER($F69),$F69&gt;=0,$F69&lt;=1,OR($G69="",AND(ISNUMBER($G69),$G69&gt;=0,$G69&lt;=1)),$H69&lt;&gt;"",$I69&lt;&gt;"",ISNUMBER($J69))),"",IFERROR(IF($I69=Assumptions!$E$8,$E69,$E69*(1+$F69)),""))</f>
        <v/>
      </c>
      <c r="M69" s="41">
        <f>IF(OR($L69="",$E69=""),"",IFERROR($L69-$E69,""))</f>
        <v/>
      </c>
      <c r="N69" s="42">
        <f>IF(NOT(AND($A69&lt;&gt;"",$B69&lt;&gt;"",ISNUMBER($C69),$C69&gt;0,ISNUMBER($D69),ISNUMBER($E69),$E69&gt;0,ISNUMBER($F69),$F69&gt;=0,$F69&lt;=1,OR($G69="",AND(ISNUMBER($G69),$G69&gt;=0,$G69&lt;=1)),$H69&lt;&gt;"",$I69&lt;&gt;"",ISNUMBER($J69))),"",IFERROR(IF($I69=Assumptions!$E$8,1,IF(OR(IF($G69="",Assumptions!$B$6,$G69)&lt;0,IF($G69="",Assumptions!$B$6,$G69)&gt;1),"",1-IF($G69="",Assumptions!$B$6,$G69))),""))</f>
        <v/>
      </c>
      <c r="O69" s="41">
        <f>IF(OR($L69="",$N69=""),"",IFERROR($L69*$N69,""))</f>
        <v/>
      </c>
      <c r="P69" s="41">
        <f>IF(OR($O69="",$E69=""),"",IFERROR($O69-$E69,""))</f>
        <v/>
      </c>
      <c r="Q69" s="41">
        <f>IF(NOT(AND($A69&lt;&gt;"",$B69&lt;&gt;"",ISNUMBER($C69),$C69&gt;0,ISNUMBER($D69),ISNUMBER($E69),$E69&gt;0,ISNUMBER($F69),$F69&gt;=0,$F69&lt;=1,OR($G69="",AND(ISNUMBER($G69),$G69&gt;=0,$G69&lt;=1)),$H69&lt;&gt;"",$I69&lt;&gt;"",ISNUMBER($J69))),"",IFERROR($E69*Assumptions!$B$5,""))</f>
        <v/>
      </c>
      <c r="R69" s="41">
        <f>IF($P69="","",IFERROR($P69*Assumptions!$B$5,""))</f>
        <v/>
      </c>
      <c r="S69" s="24">
        <f>IF(COUNTA($A69:$K69)=0,"",IFERROR(IF(OR($A69="",$B69="",$C69="",$D69="",$E69="",$F69="",$H69="",$I69="",$J69=""),"Review: complete required inputs",IF(OR(NOT(ISNUMBER($C69)),NOT(ISNUMBER($D69)),NOT(ISNUMBER($E69)),NOT(ISNUMBER($F69)),AND($G69&lt;&gt;"",NOT(ISNUMBER($G69))),NOT(ISNUMBER($J69)),$C69&lt;=0,$E69&lt;=0,$F69&lt;0,$F69&gt;1),"Review: invalid amount, size, percentage, or date",IF($I69=Assumptions!$E$8,"Deferred: scenario uses current rent",IF(OR($F69&lt;Assumptions!$B$7,$F69&gt;Assumptions!$B$8),"Review: increase outside threshold",IF(OR(IF($G69="",Assumptions!$B$6,$G69)&lt;0,IF($G69="",Assumptions!$B$6,$G69)&gt;1),"Review: churn assumption",IF($J69&gt;$D69,"Review: due date after effective period",IF($D69-$J69&lt;Assumptions!$B$10,"Review: short review window",IF($P69&lt;Assumptions!$B$9,"Review: expected impact below threshold","Ready for human review")))))))),"Review: check entered values"))</f>
        <v/>
      </c>
    </row>
    <row r="70" ht="31" customHeight="1">
      <c r="A70" s="16" t="n"/>
      <c r="B70" s="17" t="n"/>
      <c r="C70" s="37" t="n"/>
      <c r="D70" s="38" t="n"/>
      <c r="E70" s="39" t="n"/>
      <c r="F70" s="40" t="n"/>
      <c r="G70" s="40" t="n"/>
      <c r="H70" s="16" t="n"/>
      <c r="I70" s="17" t="n"/>
      <c r="J70" s="38" t="n"/>
      <c r="K70" s="16" t="n"/>
      <c r="L70" s="43">
        <f>IF(NOT(AND($A70&lt;&gt;"",$B70&lt;&gt;"",ISNUMBER($C70),$C70&gt;0,ISNUMBER($D70),ISNUMBER($E70),$E70&gt;0,ISNUMBER($F70),$F70&gt;=0,$F70&lt;=1,OR($G70="",AND(ISNUMBER($G70),$G70&gt;=0,$G70&lt;=1)),$H70&lt;&gt;"",$I70&lt;&gt;"",ISNUMBER($J70))),"",IFERROR(IF($I70=Assumptions!$E$8,$E70,$E70*(1+$F70)),""))</f>
        <v/>
      </c>
      <c r="M70" s="43">
        <f>IF(OR($L70="",$E70=""),"",IFERROR($L70-$E70,""))</f>
        <v/>
      </c>
      <c r="N70" s="44">
        <f>IF(NOT(AND($A70&lt;&gt;"",$B70&lt;&gt;"",ISNUMBER($C70),$C70&gt;0,ISNUMBER($D70),ISNUMBER($E70),$E70&gt;0,ISNUMBER($F70),$F70&gt;=0,$F70&lt;=1,OR($G70="",AND(ISNUMBER($G70),$G70&gt;=0,$G70&lt;=1)),$H70&lt;&gt;"",$I70&lt;&gt;"",ISNUMBER($J70))),"",IFERROR(IF($I70=Assumptions!$E$8,1,IF(OR(IF($G70="",Assumptions!$B$6,$G70)&lt;0,IF($G70="",Assumptions!$B$6,$G70)&gt;1),"",1-IF($G70="",Assumptions!$B$6,$G70))),""))</f>
        <v/>
      </c>
      <c r="O70" s="43">
        <f>IF(OR($L70="",$N70=""),"",IFERROR($L70*$N70,""))</f>
        <v/>
      </c>
      <c r="P70" s="43">
        <f>IF(OR($O70="",$E70=""),"",IFERROR($O70-$E70,""))</f>
        <v/>
      </c>
      <c r="Q70" s="43">
        <f>IF(NOT(AND($A70&lt;&gt;"",$B70&lt;&gt;"",ISNUMBER($C70),$C70&gt;0,ISNUMBER($D70),ISNUMBER($E70),$E70&gt;0,ISNUMBER($F70),$F70&gt;=0,$F70&lt;=1,OR($G70="",AND(ISNUMBER($G70),$G70&gt;=0,$G70&lt;=1)),$H70&lt;&gt;"",$I70&lt;&gt;"",ISNUMBER($J70))),"",IFERROR($E70*Assumptions!$B$5,""))</f>
        <v/>
      </c>
      <c r="R70" s="43">
        <f>IF($P70="","",IFERROR($P70*Assumptions!$B$5,""))</f>
        <v/>
      </c>
      <c r="S70" s="27">
        <f>IF(COUNTA($A70:$K70)=0,"",IFERROR(IF(OR($A70="",$B70="",$C70="",$D70="",$E70="",$F70="",$H70="",$I70="",$J70=""),"Review: complete required inputs",IF(OR(NOT(ISNUMBER($C70)),NOT(ISNUMBER($D70)),NOT(ISNUMBER($E70)),NOT(ISNUMBER($F70)),AND($G70&lt;&gt;"",NOT(ISNUMBER($G70))),NOT(ISNUMBER($J70)),$C70&lt;=0,$E70&lt;=0,$F70&lt;0,$F70&gt;1),"Review: invalid amount, size, percentage, or date",IF($I70=Assumptions!$E$8,"Deferred: scenario uses current rent",IF(OR($F70&lt;Assumptions!$B$7,$F70&gt;Assumptions!$B$8),"Review: increase outside threshold",IF(OR(IF($G70="",Assumptions!$B$6,$G70)&lt;0,IF($G70="",Assumptions!$B$6,$G70)&gt;1),"Review: churn assumption",IF($J70&gt;$D70,"Review: due date after effective period",IF($D70-$J70&lt;Assumptions!$B$10,"Review: short review window",IF($P70&lt;Assumptions!$B$9,"Review: expected impact below threshold","Ready for human review")))))))),"Review: check entered values"))</f>
        <v/>
      </c>
    </row>
    <row r="71" ht="31" customHeight="1">
      <c r="A71" s="16" t="n"/>
      <c r="B71" s="17" t="n"/>
      <c r="C71" s="37" t="n"/>
      <c r="D71" s="38" t="n"/>
      <c r="E71" s="39" t="n"/>
      <c r="F71" s="40" t="n"/>
      <c r="G71" s="40" t="n"/>
      <c r="H71" s="16" t="n"/>
      <c r="I71" s="17" t="n"/>
      <c r="J71" s="38" t="n"/>
      <c r="K71" s="16" t="n"/>
      <c r="L71" s="41">
        <f>IF(NOT(AND($A71&lt;&gt;"",$B71&lt;&gt;"",ISNUMBER($C71),$C71&gt;0,ISNUMBER($D71),ISNUMBER($E71),$E71&gt;0,ISNUMBER($F71),$F71&gt;=0,$F71&lt;=1,OR($G71="",AND(ISNUMBER($G71),$G71&gt;=0,$G71&lt;=1)),$H71&lt;&gt;"",$I71&lt;&gt;"",ISNUMBER($J71))),"",IFERROR(IF($I71=Assumptions!$E$8,$E71,$E71*(1+$F71)),""))</f>
        <v/>
      </c>
      <c r="M71" s="41">
        <f>IF(OR($L71="",$E71=""),"",IFERROR($L71-$E71,""))</f>
        <v/>
      </c>
      <c r="N71" s="42">
        <f>IF(NOT(AND($A71&lt;&gt;"",$B71&lt;&gt;"",ISNUMBER($C71),$C71&gt;0,ISNUMBER($D71),ISNUMBER($E71),$E71&gt;0,ISNUMBER($F71),$F71&gt;=0,$F71&lt;=1,OR($G71="",AND(ISNUMBER($G71),$G71&gt;=0,$G71&lt;=1)),$H71&lt;&gt;"",$I71&lt;&gt;"",ISNUMBER($J71))),"",IFERROR(IF($I71=Assumptions!$E$8,1,IF(OR(IF($G71="",Assumptions!$B$6,$G71)&lt;0,IF($G71="",Assumptions!$B$6,$G71)&gt;1),"",1-IF($G71="",Assumptions!$B$6,$G71))),""))</f>
        <v/>
      </c>
      <c r="O71" s="41">
        <f>IF(OR($L71="",$N71=""),"",IFERROR($L71*$N71,""))</f>
        <v/>
      </c>
      <c r="P71" s="41">
        <f>IF(OR($O71="",$E71=""),"",IFERROR($O71-$E71,""))</f>
        <v/>
      </c>
      <c r="Q71" s="41">
        <f>IF(NOT(AND($A71&lt;&gt;"",$B71&lt;&gt;"",ISNUMBER($C71),$C71&gt;0,ISNUMBER($D71),ISNUMBER($E71),$E71&gt;0,ISNUMBER($F71),$F71&gt;=0,$F71&lt;=1,OR($G71="",AND(ISNUMBER($G71),$G71&gt;=0,$G71&lt;=1)),$H71&lt;&gt;"",$I71&lt;&gt;"",ISNUMBER($J71))),"",IFERROR($E71*Assumptions!$B$5,""))</f>
        <v/>
      </c>
      <c r="R71" s="41">
        <f>IF($P71="","",IFERROR($P71*Assumptions!$B$5,""))</f>
        <v/>
      </c>
      <c r="S71" s="24">
        <f>IF(COUNTA($A71:$K71)=0,"",IFERROR(IF(OR($A71="",$B71="",$C71="",$D71="",$E71="",$F71="",$H71="",$I71="",$J71=""),"Review: complete required inputs",IF(OR(NOT(ISNUMBER($C71)),NOT(ISNUMBER($D71)),NOT(ISNUMBER($E71)),NOT(ISNUMBER($F71)),AND($G71&lt;&gt;"",NOT(ISNUMBER($G71))),NOT(ISNUMBER($J71)),$C71&lt;=0,$E71&lt;=0,$F71&lt;0,$F71&gt;1),"Review: invalid amount, size, percentage, or date",IF($I71=Assumptions!$E$8,"Deferred: scenario uses current rent",IF(OR($F71&lt;Assumptions!$B$7,$F71&gt;Assumptions!$B$8),"Review: increase outside threshold",IF(OR(IF($G71="",Assumptions!$B$6,$G71)&lt;0,IF($G71="",Assumptions!$B$6,$G71)&gt;1),"Review: churn assumption",IF($J71&gt;$D71,"Review: due date after effective period",IF($D71-$J71&lt;Assumptions!$B$10,"Review: short review window",IF($P71&lt;Assumptions!$B$9,"Review: expected impact below threshold","Ready for human review")))))))),"Review: check entered values"))</f>
        <v/>
      </c>
    </row>
    <row r="72" ht="31" customHeight="1">
      <c r="A72" s="16" t="n"/>
      <c r="B72" s="17" t="n"/>
      <c r="C72" s="37" t="n"/>
      <c r="D72" s="38" t="n"/>
      <c r="E72" s="39" t="n"/>
      <c r="F72" s="40" t="n"/>
      <c r="G72" s="40" t="n"/>
      <c r="H72" s="16" t="n"/>
      <c r="I72" s="17" t="n"/>
      <c r="J72" s="38" t="n"/>
      <c r="K72" s="16" t="n"/>
      <c r="L72" s="43">
        <f>IF(NOT(AND($A72&lt;&gt;"",$B72&lt;&gt;"",ISNUMBER($C72),$C72&gt;0,ISNUMBER($D72),ISNUMBER($E72),$E72&gt;0,ISNUMBER($F72),$F72&gt;=0,$F72&lt;=1,OR($G72="",AND(ISNUMBER($G72),$G72&gt;=0,$G72&lt;=1)),$H72&lt;&gt;"",$I72&lt;&gt;"",ISNUMBER($J72))),"",IFERROR(IF($I72=Assumptions!$E$8,$E72,$E72*(1+$F72)),""))</f>
        <v/>
      </c>
      <c r="M72" s="43">
        <f>IF(OR($L72="",$E72=""),"",IFERROR($L72-$E72,""))</f>
        <v/>
      </c>
      <c r="N72" s="44">
        <f>IF(NOT(AND($A72&lt;&gt;"",$B72&lt;&gt;"",ISNUMBER($C72),$C72&gt;0,ISNUMBER($D72),ISNUMBER($E72),$E72&gt;0,ISNUMBER($F72),$F72&gt;=0,$F72&lt;=1,OR($G72="",AND(ISNUMBER($G72),$G72&gt;=0,$G72&lt;=1)),$H72&lt;&gt;"",$I72&lt;&gt;"",ISNUMBER($J72))),"",IFERROR(IF($I72=Assumptions!$E$8,1,IF(OR(IF($G72="",Assumptions!$B$6,$G72)&lt;0,IF($G72="",Assumptions!$B$6,$G72)&gt;1),"",1-IF($G72="",Assumptions!$B$6,$G72))),""))</f>
        <v/>
      </c>
      <c r="O72" s="43">
        <f>IF(OR($L72="",$N72=""),"",IFERROR($L72*$N72,""))</f>
        <v/>
      </c>
      <c r="P72" s="43">
        <f>IF(OR($O72="",$E72=""),"",IFERROR($O72-$E72,""))</f>
        <v/>
      </c>
      <c r="Q72" s="43">
        <f>IF(NOT(AND($A72&lt;&gt;"",$B72&lt;&gt;"",ISNUMBER($C72),$C72&gt;0,ISNUMBER($D72),ISNUMBER($E72),$E72&gt;0,ISNUMBER($F72),$F72&gt;=0,$F72&lt;=1,OR($G72="",AND(ISNUMBER($G72),$G72&gt;=0,$G72&lt;=1)),$H72&lt;&gt;"",$I72&lt;&gt;"",ISNUMBER($J72))),"",IFERROR($E72*Assumptions!$B$5,""))</f>
        <v/>
      </c>
      <c r="R72" s="43">
        <f>IF($P72="","",IFERROR($P72*Assumptions!$B$5,""))</f>
        <v/>
      </c>
      <c r="S72" s="27">
        <f>IF(COUNTA($A72:$K72)=0,"",IFERROR(IF(OR($A72="",$B72="",$C72="",$D72="",$E72="",$F72="",$H72="",$I72="",$J72=""),"Review: complete required inputs",IF(OR(NOT(ISNUMBER($C72)),NOT(ISNUMBER($D72)),NOT(ISNUMBER($E72)),NOT(ISNUMBER($F72)),AND($G72&lt;&gt;"",NOT(ISNUMBER($G72))),NOT(ISNUMBER($J72)),$C72&lt;=0,$E72&lt;=0,$F72&lt;0,$F72&gt;1),"Review: invalid amount, size, percentage, or date",IF($I72=Assumptions!$E$8,"Deferred: scenario uses current rent",IF(OR($F72&lt;Assumptions!$B$7,$F72&gt;Assumptions!$B$8),"Review: increase outside threshold",IF(OR(IF($G72="",Assumptions!$B$6,$G72)&lt;0,IF($G72="",Assumptions!$B$6,$G72)&gt;1),"Review: churn assumption",IF($J72&gt;$D72,"Review: due date after effective period",IF($D72-$J72&lt;Assumptions!$B$10,"Review: short review window",IF($P72&lt;Assumptions!$B$9,"Review: expected impact below threshold","Ready for human review")))))))),"Review: check entered values"))</f>
        <v/>
      </c>
    </row>
    <row r="73" ht="31" customHeight="1">
      <c r="A73" s="16" t="n"/>
      <c r="B73" s="17" t="n"/>
      <c r="C73" s="37" t="n"/>
      <c r="D73" s="38" t="n"/>
      <c r="E73" s="39" t="n"/>
      <c r="F73" s="40" t="n"/>
      <c r="G73" s="40" t="n"/>
      <c r="H73" s="16" t="n"/>
      <c r="I73" s="17" t="n"/>
      <c r="J73" s="38" t="n"/>
      <c r="K73" s="16" t="n"/>
      <c r="L73" s="41">
        <f>IF(NOT(AND($A73&lt;&gt;"",$B73&lt;&gt;"",ISNUMBER($C73),$C73&gt;0,ISNUMBER($D73),ISNUMBER($E73),$E73&gt;0,ISNUMBER($F73),$F73&gt;=0,$F73&lt;=1,OR($G73="",AND(ISNUMBER($G73),$G73&gt;=0,$G73&lt;=1)),$H73&lt;&gt;"",$I73&lt;&gt;"",ISNUMBER($J73))),"",IFERROR(IF($I73=Assumptions!$E$8,$E73,$E73*(1+$F73)),""))</f>
        <v/>
      </c>
      <c r="M73" s="41">
        <f>IF(OR($L73="",$E73=""),"",IFERROR($L73-$E73,""))</f>
        <v/>
      </c>
      <c r="N73" s="42">
        <f>IF(NOT(AND($A73&lt;&gt;"",$B73&lt;&gt;"",ISNUMBER($C73),$C73&gt;0,ISNUMBER($D73),ISNUMBER($E73),$E73&gt;0,ISNUMBER($F73),$F73&gt;=0,$F73&lt;=1,OR($G73="",AND(ISNUMBER($G73),$G73&gt;=0,$G73&lt;=1)),$H73&lt;&gt;"",$I73&lt;&gt;"",ISNUMBER($J73))),"",IFERROR(IF($I73=Assumptions!$E$8,1,IF(OR(IF($G73="",Assumptions!$B$6,$G73)&lt;0,IF($G73="",Assumptions!$B$6,$G73)&gt;1),"",1-IF($G73="",Assumptions!$B$6,$G73))),""))</f>
        <v/>
      </c>
      <c r="O73" s="41">
        <f>IF(OR($L73="",$N73=""),"",IFERROR($L73*$N73,""))</f>
        <v/>
      </c>
      <c r="P73" s="41">
        <f>IF(OR($O73="",$E73=""),"",IFERROR($O73-$E73,""))</f>
        <v/>
      </c>
      <c r="Q73" s="41">
        <f>IF(NOT(AND($A73&lt;&gt;"",$B73&lt;&gt;"",ISNUMBER($C73),$C73&gt;0,ISNUMBER($D73),ISNUMBER($E73),$E73&gt;0,ISNUMBER($F73),$F73&gt;=0,$F73&lt;=1,OR($G73="",AND(ISNUMBER($G73),$G73&gt;=0,$G73&lt;=1)),$H73&lt;&gt;"",$I73&lt;&gt;"",ISNUMBER($J73))),"",IFERROR($E73*Assumptions!$B$5,""))</f>
        <v/>
      </c>
      <c r="R73" s="41">
        <f>IF($P73="","",IFERROR($P73*Assumptions!$B$5,""))</f>
        <v/>
      </c>
      <c r="S73" s="24">
        <f>IF(COUNTA($A73:$K73)=0,"",IFERROR(IF(OR($A73="",$B73="",$C73="",$D73="",$E73="",$F73="",$H73="",$I73="",$J73=""),"Review: complete required inputs",IF(OR(NOT(ISNUMBER($C73)),NOT(ISNUMBER($D73)),NOT(ISNUMBER($E73)),NOT(ISNUMBER($F73)),AND($G73&lt;&gt;"",NOT(ISNUMBER($G73))),NOT(ISNUMBER($J73)),$C73&lt;=0,$E73&lt;=0,$F73&lt;0,$F73&gt;1),"Review: invalid amount, size, percentage, or date",IF($I73=Assumptions!$E$8,"Deferred: scenario uses current rent",IF(OR($F73&lt;Assumptions!$B$7,$F73&gt;Assumptions!$B$8),"Review: increase outside threshold",IF(OR(IF($G73="",Assumptions!$B$6,$G73)&lt;0,IF($G73="",Assumptions!$B$6,$G73)&gt;1),"Review: churn assumption",IF($J73&gt;$D73,"Review: due date after effective period",IF($D73-$J73&lt;Assumptions!$B$10,"Review: short review window",IF($P73&lt;Assumptions!$B$9,"Review: expected impact below threshold","Ready for human review")))))))),"Review: check entered values"))</f>
        <v/>
      </c>
    </row>
    <row r="74" ht="31" customHeight="1">
      <c r="A74" s="16" t="n"/>
      <c r="B74" s="17" t="n"/>
      <c r="C74" s="37" t="n"/>
      <c r="D74" s="38" t="n"/>
      <c r="E74" s="39" t="n"/>
      <c r="F74" s="40" t="n"/>
      <c r="G74" s="40" t="n"/>
      <c r="H74" s="16" t="n"/>
      <c r="I74" s="17" t="n"/>
      <c r="J74" s="38" t="n"/>
      <c r="K74" s="16" t="n"/>
      <c r="L74" s="43">
        <f>IF(NOT(AND($A74&lt;&gt;"",$B74&lt;&gt;"",ISNUMBER($C74),$C74&gt;0,ISNUMBER($D74),ISNUMBER($E74),$E74&gt;0,ISNUMBER($F74),$F74&gt;=0,$F74&lt;=1,OR($G74="",AND(ISNUMBER($G74),$G74&gt;=0,$G74&lt;=1)),$H74&lt;&gt;"",$I74&lt;&gt;"",ISNUMBER($J74))),"",IFERROR(IF($I74=Assumptions!$E$8,$E74,$E74*(1+$F74)),""))</f>
        <v/>
      </c>
      <c r="M74" s="43">
        <f>IF(OR($L74="",$E74=""),"",IFERROR($L74-$E74,""))</f>
        <v/>
      </c>
      <c r="N74" s="44">
        <f>IF(NOT(AND($A74&lt;&gt;"",$B74&lt;&gt;"",ISNUMBER($C74),$C74&gt;0,ISNUMBER($D74),ISNUMBER($E74),$E74&gt;0,ISNUMBER($F74),$F74&gt;=0,$F74&lt;=1,OR($G74="",AND(ISNUMBER($G74),$G74&gt;=0,$G74&lt;=1)),$H74&lt;&gt;"",$I74&lt;&gt;"",ISNUMBER($J74))),"",IFERROR(IF($I74=Assumptions!$E$8,1,IF(OR(IF($G74="",Assumptions!$B$6,$G74)&lt;0,IF($G74="",Assumptions!$B$6,$G74)&gt;1),"",1-IF($G74="",Assumptions!$B$6,$G74))),""))</f>
        <v/>
      </c>
      <c r="O74" s="43">
        <f>IF(OR($L74="",$N74=""),"",IFERROR($L74*$N74,""))</f>
        <v/>
      </c>
      <c r="P74" s="43">
        <f>IF(OR($O74="",$E74=""),"",IFERROR($O74-$E74,""))</f>
        <v/>
      </c>
      <c r="Q74" s="43">
        <f>IF(NOT(AND($A74&lt;&gt;"",$B74&lt;&gt;"",ISNUMBER($C74),$C74&gt;0,ISNUMBER($D74),ISNUMBER($E74),$E74&gt;0,ISNUMBER($F74),$F74&gt;=0,$F74&lt;=1,OR($G74="",AND(ISNUMBER($G74),$G74&gt;=0,$G74&lt;=1)),$H74&lt;&gt;"",$I74&lt;&gt;"",ISNUMBER($J74))),"",IFERROR($E74*Assumptions!$B$5,""))</f>
        <v/>
      </c>
      <c r="R74" s="43">
        <f>IF($P74="","",IFERROR($P74*Assumptions!$B$5,""))</f>
        <v/>
      </c>
      <c r="S74" s="27">
        <f>IF(COUNTA($A74:$K74)=0,"",IFERROR(IF(OR($A74="",$B74="",$C74="",$D74="",$E74="",$F74="",$H74="",$I74="",$J74=""),"Review: complete required inputs",IF(OR(NOT(ISNUMBER($C74)),NOT(ISNUMBER($D74)),NOT(ISNUMBER($E74)),NOT(ISNUMBER($F74)),AND($G74&lt;&gt;"",NOT(ISNUMBER($G74))),NOT(ISNUMBER($J74)),$C74&lt;=0,$E74&lt;=0,$F74&lt;0,$F74&gt;1),"Review: invalid amount, size, percentage, or date",IF($I74=Assumptions!$E$8,"Deferred: scenario uses current rent",IF(OR($F74&lt;Assumptions!$B$7,$F74&gt;Assumptions!$B$8),"Review: increase outside threshold",IF(OR(IF($G74="",Assumptions!$B$6,$G74)&lt;0,IF($G74="",Assumptions!$B$6,$G74)&gt;1),"Review: churn assumption",IF($J74&gt;$D74,"Review: due date after effective period",IF($D74-$J74&lt;Assumptions!$B$10,"Review: short review window",IF($P74&lt;Assumptions!$B$9,"Review: expected impact below threshold","Ready for human review")))))))),"Review: check entered values"))</f>
        <v/>
      </c>
    </row>
    <row r="75" ht="31" customHeight="1">
      <c r="A75" s="16" t="n"/>
      <c r="B75" s="17" t="n"/>
      <c r="C75" s="37" t="n"/>
      <c r="D75" s="38" t="n"/>
      <c r="E75" s="39" t="n"/>
      <c r="F75" s="40" t="n"/>
      <c r="G75" s="40" t="n"/>
      <c r="H75" s="16" t="n"/>
      <c r="I75" s="17" t="n"/>
      <c r="J75" s="38" t="n"/>
      <c r="K75" s="16" t="n"/>
      <c r="L75" s="41">
        <f>IF(NOT(AND($A75&lt;&gt;"",$B75&lt;&gt;"",ISNUMBER($C75),$C75&gt;0,ISNUMBER($D75),ISNUMBER($E75),$E75&gt;0,ISNUMBER($F75),$F75&gt;=0,$F75&lt;=1,OR($G75="",AND(ISNUMBER($G75),$G75&gt;=0,$G75&lt;=1)),$H75&lt;&gt;"",$I75&lt;&gt;"",ISNUMBER($J75))),"",IFERROR(IF($I75=Assumptions!$E$8,$E75,$E75*(1+$F75)),""))</f>
        <v/>
      </c>
      <c r="M75" s="41">
        <f>IF(OR($L75="",$E75=""),"",IFERROR($L75-$E75,""))</f>
        <v/>
      </c>
      <c r="N75" s="42">
        <f>IF(NOT(AND($A75&lt;&gt;"",$B75&lt;&gt;"",ISNUMBER($C75),$C75&gt;0,ISNUMBER($D75),ISNUMBER($E75),$E75&gt;0,ISNUMBER($F75),$F75&gt;=0,$F75&lt;=1,OR($G75="",AND(ISNUMBER($G75),$G75&gt;=0,$G75&lt;=1)),$H75&lt;&gt;"",$I75&lt;&gt;"",ISNUMBER($J75))),"",IFERROR(IF($I75=Assumptions!$E$8,1,IF(OR(IF($G75="",Assumptions!$B$6,$G75)&lt;0,IF($G75="",Assumptions!$B$6,$G75)&gt;1),"",1-IF($G75="",Assumptions!$B$6,$G75))),""))</f>
        <v/>
      </c>
      <c r="O75" s="41">
        <f>IF(OR($L75="",$N75=""),"",IFERROR($L75*$N75,""))</f>
        <v/>
      </c>
      <c r="P75" s="41">
        <f>IF(OR($O75="",$E75=""),"",IFERROR($O75-$E75,""))</f>
        <v/>
      </c>
      <c r="Q75" s="41">
        <f>IF(NOT(AND($A75&lt;&gt;"",$B75&lt;&gt;"",ISNUMBER($C75),$C75&gt;0,ISNUMBER($D75),ISNUMBER($E75),$E75&gt;0,ISNUMBER($F75),$F75&gt;=0,$F75&lt;=1,OR($G75="",AND(ISNUMBER($G75),$G75&gt;=0,$G75&lt;=1)),$H75&lt;&gt;"",$I75&lt;&gt;"",ISNUMBER($J75))),"",IFERROR($E75*Assumptions!$B$5,""))</f>
        <v/>
      </c>
      <c r="R75" s="41">
        <f>IF($P75="","",IFERROR($P75*Assumptions!$B$5,""))</f>
        <v/>
      </c>
      <c r="S75" s="24">
        <f>IF(COUNTA($A75:$K75)=0,"",IFERROR(IF(OR($A75="",$B75="",$C75="",$D75="",$E75="",$F75="",$H75="",$I75="",$J75=""),"Review: complete required inputs",IF(OR(NOT(ISNUMBER($C75)),NOT(ISNUMBER($D75)),NOT(ISNUMBER($E75)),NOT(ISNUMBER($F75)),AND($G75&lt;&gt;"",NOT(ISNUMBER($G75))),NOT(ISNUMBER($J75)),$C75&lt;=0,$E75&lt;=0,$F75&lt;0,$F75&gt;1),"Review: invalid amount, size, percentage, or date",IF($I75=Assumptions!$E$8,"Deferred: scenario uses current rent",IF(OR($F75&lt;Assumptions!$B$7,$F75&gt;Assumptions!$B$8),"Review: increase outside threshold",IF(OR(IF($G75="",Assumptions!$B$6,$G75)&lt;0,IF($G75="",Assumptions!$B$6,$G75)&gt;1),"Review: churn assumption",IF($J75&gt;$D75,"Review: due date after effective period",IF($D75-$J75&lt;Assumptions!$B$10,"Review: short review window",IF($P75&lt;Assumptions!$B$9,"Review: expected impact below threshold","Ready for human review")))))))),"Review: check entered values"))</f>
        <v/>
      </c>
    </row>
    <row r="76" ht="31" customHeight="1">
      <c r="A76" s="16" t="n"/>
      <c r="B76" s="17" t="n"/>
      <c r="C76" s="37" t="n"/>
      <c r="D76" s="38" t="n"/>
      <c r="E76" s="39" t="n"/>
      <c r="F76" s="40" t="n"/>
      <c r="G76" s="40" t="n"/>
      <c r="H76" s="16" t="n"/>
      <c r="I76" s="17" t="n"/>
      <c r="J76" s="38" t="n"/>
      <c r="K76" s="16" t="n"/>
      <c r="L76" s="43">
        <f>IF(NOT(AND($A76&lt;&gt;"",$B76&lt;&gt;"",ISNUMBER($C76),$C76&gt;0,ISNUMBER($D76),ISNUMBER($E76),$E76&gt;0,ISNUMBER($F76),$F76&gt;=0,$F76&lt;=1,OR($G76="",AND(ISNUMBER($G76),$G76&gt;=0,$G76&lt;=1)),$H76&lt;&gt;"",$I76&lt;&gt;"",ISNUMBER($J76))),"",IFERROR(IF($I76=Assumptions!$E$8,$E76,$E76*(1+$F76)),""))</f>
        <v/>
      </c>
      <c r="M76" s="43">
        <f>IF(OR($L76="",$E76=""),"",IFERROR($L76-$E76,""))</f>
        <v/>
      </c>
      <c r="N76" s="44">
        <f>IF(NOT(AND($A76&lt;&gt;"",$B76&lt;&gt;"",ISNUMBER($C76),$C76&gt;0,ISNUMBER($D76),ISNUMBER($E76),$E76&gt;0,ISNUMBER($F76),$F76&gt;=0,$F76&lt;=1,OR($G76="",AND(ISNUMBER($G76),$G76&gt;=0,$G76&lt;=1)),$H76&lt;&gt;"",$I76&lt;&gt;"",ISNUMBER($J76))),"",IFERROR(IF($I76=Assumptions!$E$8,1,IF(OR(IF($G76="",Assumptions!$B$6,$G76)&lt;0,IF($G76="",Assumptions!$B$6,$G76)&gt;1),"",1-IF($G76="",Assumptions!$B$6,$G76))),""))</f>
        <v/>
      </c>
      <c r="O76" s="43">
        <f>IF(OR($L76="",$N76=""),"",IFERROR($L76*$N76,""))</f>
        <v/>
      </c>
      <c r="P76" s="43">
        <f>IF(OR($O76="",$E76=""),"",IFERROR($O76-$E76,""))</f>
        <v/>
      </c>
      <c r="Q76" s="43">
        <f>IF(NOT(AND($A76&lt;&gt;"",$B76&lt;&gt;"",ISNUMBER($C76),$C76&gt;0,ISNUMBER($D76),ISNUMBER($E76),$E76&gt;0,ISNUMBER($F76),$F76&gt;=0,$F76&lt;=1,OR($G76="",AND(ISNUMBER($G76),$G76&gt;=0,$G76&lt;=1)),$H76&lt;&gt;"",$I76&lt;&gt;"",ISNUMBER($J76))),"",IFERROR($E76*Assumptions!$B$5,""))</f>
        <v/>
      </c>
      <c r="R76" s="43">
        <f>IF($P76="","",IFERROR($P76*Assumptions!$B$5,""))</f>
        <v/>
      </c>
      <c r="S76" s="27">
        <f>IF(COUNTA($A76:$K76)=0,"",IFERROR(IF(OR($A76="",$B76="",$C76="",$D76="",$E76="",$F76="",$H76="",$I76="",$J76=""),"Review: complete required inputs",IF(OR(NOT(ISNUMBER($C76)),NOT(ISNUMBER($D76)),NOT(ISNUMBER($E76)),NOT(ISNUMBER($F76)),AND($G76&lt;&gt;"",NOT(ISNUMBER($G76))),NOT(ISNUMBER($J76)),$C76&lt;=0,$E76&lt;=0,$F76&lt;0,$F76&gt;1),"Review: invalid amount, size, percentage, or date",IF($I76=Assumptions!$E$8,"Deferred: scenario uses current rent",IF(OR($F76&lt;Assumptions!$B$7,$F76&gt;Assumptions!$B$8),"Review: increase outside threshold",IF(OR(IF($G76="",Assumptions!$B$6,$G76)&lt;0,IF($G76="",Assumptions!$B$6,$G76)&gt;1),"Review: churn assumption",IF($J76&gt;$D76,"Review: due date after effective period",IF($D76-$J76&lt;Assumptions!$B$10,"Review: short review window",IF($P76&lt;Assumptions!$B$9,"Review: expected impact below threshold","Ready for human review")))))))),"Review: check entered values"))</f>
        <v/>
      </c>
    </row>
    <row r="77" ht="31" customHeight="1">
      <c r="A77" s="16" t="n"/>
      <c r="B77" s="17" t="n"/>
      <c r="C77" s="37" t="n"/>
      <c r="D77" s="38" t="n"/>
      <c r="E77" s="39" t="n"/>
      <c r="F77" s="40" t="n"/>
      <c r="G77" s="40" t="n"/>
      <c r="H77" s="16" t="n"/>
      <c r="I77" s="17" t="n"/>
      <c r="J77" s="38" t="n"/>
      <c r="K77" s="16" t="n"/>
      <c r="L77" s="41">
        <f>IF(NOT(AND($A77&lt;&gt;"",$B77&lt;&gt;"",ISNUMBER($C77),$C77&gt;0,ISNUMBER($D77),ISNUMBER($E77),$E77&gt;0,ISNUMBER($F77),$F77&gt;=0,$F77&lt;=1,OR($G77="",AND(ISNUMBER($G77),$G77&gt;=0,$G77&lt;=1)),$H77&lt;&gt;"",$I77&lt;&gt;"",ISNUMBER($J77))),"",IFERROR(IF($I77=Assumptions!$E$8,$E77,$E77*(1+$F77)),""))</f>
        <v/>
      </c>
      <c r="M77" s="41">
        <f>IF(OR($L77="",$E77=""),"",IFERROR($L77-$E77,""))</f>
        <v/>
      </c>
      <c r="N77" s="42">
        <f>IF(NOT(AND($A77&lt;&gt;"",$B77&lt;&gt;"",ISNUMBER($C77),$C77&gt;0,ISNUMBER($D77),ISNUMBER($E77),$E77&gt;0,ISNUMBER($F77),$F77&gt;=0,$F77&lt;=1,OR($G77="",AND(ISNUMBER($G77),$G77&gt;=0,$G77&lt;=1)),$H77&lt;&gt;"",$I77&lt;&gt;"",ISNUMBER($J77))),"",IFERROR(IF($I77=Assumptions!$E$8,1,IF(OR(IF($G77="",Assumptions!$B$6,$G77)&lt;0,IF($G77="",Assumptions!$B$6,$G77)&gt;1),"",1-IF($G77="",Assumptions!$B$6,$G77))),""))</f>
        <v/>
      </c>
      <c r="O77" s="41">
        <f>IF(OR($L77="",$N77=""),"",IFERROR($L77*$N77,""))</f>
        <v/>
      </c>
      <c r="P77" s="41">
        <f>IF(OR($O77="",$E77=""),"",IFERROR($O77-$E77,""))</f>
        <v/>
      </c>
      <c r="Q77" s="41">
        <f>IF(NOT(AND($A77&lt;&gt;"",$B77&lt;&gt;"",ISNUMBER($C77),$C77&gt;0,ISNUMBER($D77),ISNUMBER($E77),$E77&gt;0,ISNUMBER($F77),$F77&gt;=0,$F77&lt;=1,OR($G77="",AND(ISNUMBER($G77),$G77&gt;=0,$G77&lt;=1)),$H77&lt;&gt;"",$I77&lt;&gt;"",ISNUMBER($J77))),"",IFERROR($E77*Assumptions!$B$5,""))</f>
        <v/>
      </c>
      <c r="R77" s="41">
        <f>IF($P77="","",IFERROR($P77*Assumptions!$B$5,""))</f>
        <v/>
      </c>
      <c r="S77" s="24">
        <f>IF(COUNTA($A77:$K77)=0,"",IFERROR(IF(OR($A77="",$B77="",$C77="",$D77="",$E77="",$F77="",$H77="",$I77="",$J77=""),"Review: complete required inputs",IF(OR(NOT(ISNUMBER($C77)),NOT(ISNUMBER($D77)),NOT(ISNUMBER($E77)),NOT(ISNUMBER($F77)),AND($G77&lt;&gt;"",NOT(ISNUMBER($G77))),NOT(ISNUMBER($J77)),$C77&lt;=0,$E77&lt;=0,$F77&lt;0,$F77&gt;1),"Review: invalid amount, size, percentage, or date",IF($I77=Assumptions!$E$8,"Deferred: scenario uses current rent",IF(OR($F77&lt;Assumptions!$B$7,$F77&gt;Assumptions!$B$8),"Review: increase outside threshold",IF(OR(IF($G77="",Assumptions!$B$6,$G77)&lt;0,IF($G77="",Assumptions!$B$6,$G77)&gt;1),"Review: churn assumption",IF($J77&gt;$D77,"Review: due date after effective period",IF($D77-$J77&lt;Assumptions!$B$10,"Review: short review window",IF($P77&lt;Assumptions!$B$9,"Review: expected impact below threshold","Ready for human review")))))))),"Review: check entered values"))</f>
        <v/>
      </c>
    </row>
    <row r="78" ht="31" customHeight="1">
      <c r="A78" s="16" t="n"/>
      <c r="B78" s="17" t="n"/>
      <c r="C78" s="37" t="n"/>
      <c r="D78" s="38" t="n"/>
      <c r="E78" s="39" t="n"/>
      <c r="F78" s="40" t="n"/>
      <c r="G78" s="40" t="n"/>
      <c r="H78" s="16" t="n"/>
      <c r="I78" s="17" t="n"/>
      <c r="J78" s="38" t="n"/>
      <c r="K78" s="16" t="n"/>
      <c r="L78" s="43">
        <f>IF(NOT(AND($A78&lt;&gt;"",$B78&lt;&gt;"",ISNUMBER($C78),$C78&gt;0,ISNUMBER($D78),ISNUMBER($E78),$E78&gt;0,ISNUMBER($F78),$F78&gt;=0,$F78&lt;=1,OR($G78="",AND(ISNUMBER($G78),$G78&gt;=0,$G78&lt;=1)),$H78&lt;&gt;"",$I78&lt;&gt;"",ISNUMBER($J78))),"",IFERROR(IF($I78=Assumptions!$E$8,$E78,$E78*(1+$F78)),""))</f>
        <v/>
      </c>
      <c r="M78" s="43">
        <f>IF(OR($L78="",$E78=""),"",IFERROR($L78-$E78,""))</f>
        <v/>
      </c>
      <c r="N78" s="44">
        <f>IF(NOT(AND($A78&lt;&gt;"",$B78&lt;&gt;"",ISNUMBER($C78),$C78&gt;0,ISNUMBER($D78),ISNUMBER($E78),$E78&gt;0,ISNUMBER($F78),$F78&gt;=0,$F78&lt;=1,OR($G78="",AND(ISNUMBER($G78),$G78&gt;=0,$G78&lt;=1)),$H78&lt;&gt;"",$I78&lt;&gt;"",ISNUMBER($J78))),"",IFERROR(IF($I78=Assumptions!$E$8,1,IF(OR(IF($G78="",Assumptions!$B$6,$G78)&lt;0,IF($G78="",Assumptions!$B$6,$G78)&gt;1),"",1-IF($G78="",Assumptions!$B$6,$G78))),""))</f>
        <v/>
      </c>
      <c r="O78" s="43">
        <f>IF(OR($L78="",$N78=""),"",IFERROR($L78*$N78,""))</f>
        <v/>
      </c>
      <c r="P78" s="43">
        <f>IF(OR($O78="",$E78=""),"",IFERROR($O78-$E78,""))</f>
        <v/>
      </c>
      <c r="Q78" s="43">
        <f>IF(NOT(AND($A78&lt;&gt;"",$B78&lt;&gt;"",ISNUMBER($C78),$C78&gt;0,ISNUMBER($D78),ISNUMBER($E78),$E78&gt;0,ISNUMBER($F78),$F78&gt;=0,$F78&lt;=1,OR($G78="",AND(ISNUMBER($G78),$G78&gt;=0,$G78&lt;=1)),$H78&lt;&gt;"",$I78&lt;&gt;"",ISNUMBER($J78))),"",IFERROR($E78*Assumptions!$B$5,""))</f>
        <v/>
      </c>
      <c r="R78" s="43">
        <f>IF($P78="","",IFERROR($P78*Assumptions!$B$5,""))</f>
        <v/>
      </c>
      <c r="S78" s="27">
        <f>IF(COUNTA($A78:$K78)=0,"",IFERROR(IF(OR($A78="",$B78="",$C78="",$D78="",$E78="",$F78="",$H78="",$I78="",$J78=""),"Review: complete required inputs",IF(OR(NOT(ISNUMBER($C78)),NOT(ISNUMBER($D78)),NOT(ISNUMBER($E78)),NOT(ISNUMBER($F78)),AND($G78&lt;&gt;"",NOT(ISNUMBER($G78))),NOT(ISNUMBER($J78)),$C78&lt;=0,$E78&lt;=0,$F78&lt;0,$F78&gt;1),"Review: invalid amount, size, percentage, or date",IF($I78=Assumptions!$E$8,"Deferred: scenario uses current rent",IF(OR($F78&lt;Assumptions!$B$7,$F78&gt;Assumptions!$B$8),"Review: increase outside threshold",IF(OR(IF($G78="",Assumptions!$B$6,$G78)&lt;0,IF($G78="",Assumptions!$B$6,$G78)&gt;1),"Review: churn assumption",IF($J78&gt;$D78,"Review: due date after effective period",IF($D78-$J78&lt;Assumptions!$B$10,"Review: short review window",IF($P78&lt;Assumptions!$B$9,"Review: expected impact below threshold","Ready for human review")))))))),"Review: check entered values"))</f>
        <v/>
      </c>
    </row>
    <row r="79" ht="31" customHeight="1">
      <c r="A79" s="16" t="n"/>
      <c r="B79" s="17" t="n"/>
      <c r="C79" s="37" t="n"/>
      <c r="D79" s="38" t="n"/>
      <c r="E79" s="39" t="n"/>
      <c r="F79" s="40" t="n"/>
      <c r="G79" s="40" t="n"/>
      <c r="H79" s="16" t="n"/>
      <c r="I79" s="17" t="n"/>
      <c r="J79" s="38" t="n"/>
      <c r="K79" s="16" t="n"/>
      <c r="L79" s="41">
        <f>IF(NOT(AND($A79&lt;&gt;"",$B79&lt;&gt;"",ISNUMBER($C79),$C79&gt;0,ISNUMBER($D79),ISNUMBER($E79),$E79&gt;0,ISNUMBER($F79),$F79&gt;=0,$F79&lt;=1,OR($G79="",AND(ISNUMBER($G79),$G79&gt;=0,$G79&lt;=1)),$H79&lt;&gt;"",$I79&lt;&gt;"",ISNUMBER($J79))),"",IFERROR(IF($I79=Assumptions!$E$8,$E79,$E79*(1+$F79)),""))</f>
        <v/>
      </c>
      <c r="M79" s="41">
        <f>IF(OR($L79="",$E79=""),"",IFERROR($L79-$E79,""))</f>
        <v/>
      </c>
      <c r="N79" s="42">
        <f>IF(NOT(AND($A79&lt;&gt;"",$B79&lt;&gt;"",ISNUMBER($C79),$C79&gt;0,ISNUMBER($D79),ISNUMBER($E79),$E79&gt;0,ISNUMBER($F79),$F79&gt;=0,$F79&lt;=1,OR($G79="",AND(ISNUMBER($G79),$G79&gt;=0,$G79&lt;=1)),$H79&lt;&gt;"",$I79&lt;&gt;"",ISNUMBER($J79))),"",IFERROR(IF($I79=Assumptions!$E$8,1,IF(OR(IF($G79="",Assumptions!$B$6,$G79)&lt;0,IF($G79="",Assumptions!$B$6,$G79)&gt;1),"",1-IF($G79="",Assumptions!$B$6,$G79))),""))</f>
        <v/>
      </c>
      <c r="O79" s="41">
        <f>IF(OR($L79="",$N79=""),"",IFERROR($L79*$N79,""))</f>
        <v/>
      </c>
      <c r="P79" s="41">
        <f>IF(OR($O79="",$E79=""),"",IFERROR($O79-$E79,""))</f>
        <v/>
      </c>
      <c r="Q79" s="41">
        <f>IF(NOT(AND($A79&lt;&gt;"",$B79&lt;&gt;"",ISNUMBER($C79),$C79&gt;0,ISNUMBER($D79),ISNUMBER($E79),$E79&gt;0,ISNUMBER($F79),$F79&gt;=0,$F79&lt;=1,OR($G79="",AND(ISNUMBER($G79),$G79&gt;=0,$G79&lt;=1)),$H79&lt;&gt;"",$I79&lt;&gt;"",ISNUMBER($J79))),"",IFERROR($E79*Assumptions!$B$5,""))</f>
        <v/>
      </c>
      <c r="R79" s="41">
        <f>IF($P79="","",IFERROR($P79*Assumptions!$B$5,""))</f>
        <v/>
      </c>
      <c r="S79" s="24">
        <f>IF(COUNTA($A79:$K79)=0,"",IFERROR(IF(OR($A79="",$B79="",$C79="",$D79="",$E79="",$F79="",$H79="",$I79="",$J79=""),"Review: complete required inputs",IF(OR(NOT(ISNUMBER($C79)),NOT(ISNUMBER($D79)),NOT(ISNUMBER($E79)),NOT(ISNUMBER($F79)),AND($G79&lt;&gt;"",NOT(ISNUMBER($G79))),NOT(ISNUMBER($J79)),$C79&lt;=0,$E79&lt;=0,$F79&lt;0,$F79&gt;1),"Review: invalid amount, size, percentage, or date",IF($I79=Assumptions!$E$8,"Deferred: scenario uses current rent",IF(OR($F79&lt;Assumptions!$B$7,$F79&gt;Assumptions!$B$8),"Review: increase outside threshold",IF(OR(IF($G79="",Assumptions!$B$6,$G79)&lt;0,IF($G79="",Assumptions!$B$6,$G79)&gt;1),"Review: churn assumption",IF($J79&gt;$D79,"Review: due date after effective period",IF($D79-$J79&lt;Assumptions!$B$10,"Review: short review window",IF($P79&lt;Assumptions!$B$9,"Review: expected impact below threshold","Ready for human review")))))))),"Review: check entered values"))</f>
        <v/>
      </c>
    </row>
    <row r="80" ht="31" customHeight="1">
      <c r="A80" s="16" t="n"/>
      <c r="B80" s="17" t="n"/>
      <c r="C80" s="37" t="n"/>
      <c r="D80" s="38" t="n"/>
      <c r="E80" s="39" t="n"/>
      <c r="F80" s="40" t="n"/>
      <c r="G80" s="40" t="n"/>
      <c r="H80" s="16" t="n"/>
      <c r="I80" s="17" t="n"/>
      <c r="J80" s="38" t="n"/>
      <c r="K80" s="16" t="n"/>
      <c r="L80" s="43">
        <f>IF(NOT(AND($A80&lt;&gt;"",$B80&lt;&gt;"",ISNUMBER($C80),$C80&gt;0,ISNUMBER($D80),ISNUMBER($E80),$E80&gt;0,ISNUMBER($F80),$F80&gt;=0,$F80&lt;=1,OR($G80="",AND(ISNUMBER($G80),$G80&gt;=0,$G80&lt;=1)),$H80&lt;&gt;"",$I80&lt;&gt;"",ISNUMBER($J80))),"",IFERROR(IF($I80=Assumptions!$E$8,$E80,$E80*(1+$F80)),""))</f>
        <v/>
      </c>
      <c r="M80" s="43">
        <f>IF(OR($L80="",$E80=""),"",IFERROR($L80-$E80,""))</f>
        <v/>
      </c>
      <c r="N80" s="44">
        <f>IF(NOT(AND($A80&lt;&gt;"",$B80&lt;&gt;"",ISNUMBER($C80),$C80&gt;0,ISNUMBER($D80),ISNUMBER($E80),$E80&gt;0,ISNUMBER($F80),$F80&gt;=0,$F80&lt;=1,OR($G80="",AND(ISNUMBER($G80),$G80&gt;=0,$G80&lt;=1)),$H80&lt;&gt;"",$I80&lt;&gt;"",ISNUMBER($J80))),"",IFERROR(IF($I80=Assumptions!$E$8,1,IF(OR(IF($G80="",Assumptions!$B$6,$G80)&lt;0,IF($G80="",Assumptions!$B$6,$G80)&gt;1),"",1-IF($G80="",Assumptions!$B$6,$G80))),""))</f>
        <v/>
      </c>
      <c r="O80" s="43">
        <f>IF(OR($L80="",$N80=""),"",IFERROR($L80*$N80,""))</f>
        <v/>
      </c>
      <c r="P80" s="43">
        <f>IF(OR($O80="",$E80=""),"",IFERROR($O80-$E80,""))</f>
        <v/>
      </c>
      <c r="Q80" s="43">
        <f>IF(NOT(AND($A80&lt;&gt;"",$B80&lt;&gt;"",ISNUMBER($C80),$C80&gt;0,ISNUMBER($D80),ISNUMBER($E80),$E80&gt;0,ISNUMBER($F80),$F80&gt;=0,$F80&lt;=1,OR($G80="",AND(ISNUMBER($G80),$G80&gt;=0,$G80&lt;=1)),$H80&lt;&gt;"",$I80&lt;&gt;"",ISNUMBER($J80))),"",IFERROR($E80*Assumptions!$B$5,""))</f>
        <v/>
      </c>
      <c r="R80" s="43">
        <f>IF($P80="","",IFERROR($P80*Assumptions!$B$5,""))</f>
        <v/>
      </c>
      <c r="S80" s="27">
        <f>IF(COUNTA($A80:$K80)=0,"",IFERROR(IF(OR($A80="",$B80="",$C80="",$D80="",$E80="",$F80="",$H80="",$I80="",$J80=""),"Review: complete required inputs",IF(OR(NOT(ISNUMBER($C80)),NOT(ISNUMBER($D80)),NOT(ISNUMBER($E80)),NOT(ISNUMBER($F80)),AND($G80&lt;&gt;"",NOT(ISNUMBER($G80))),NOT(ISNUMBER($J80)),$C80&lt;=0,$E80&lt;=0,$F80&lt;0,$F80&gt;1),"Review: invalid amount, size, percentage, or date",IF($I80=Assumptions!$E$8,"Deferred: scenario uses current rent",IF(OR($F80&lt;Assumptions!$B$7,$F80&gt;Assumptions!$B$8),"Review: increase outside threshold",IF(OR(IF($G80="",Assumptions!$B$6,$G80)&lt;0,IF($G80="",Assumptions!$B$6,$G80)&gt;1),"Review: churn assumption",IF($J80&gt;$D80,"Review: due date after effective period",IF($D80-$J80&lt;Assumptions!$B$10,"Review: short review window",IF($P80&lt;Assumptions!$B$9,"Review: expected impact below threshold","Ready for human review")))))))),"Review: check entered values"))</f>
        <v/>
      </c>
    </row>
    <row r="81" ht="31" customHeight="1">
      <c r="A81" s="16" t="n"/>
      <c r="B81" s="17" t="n"/>
      <c r="C81" s="37" t="n"/>
      <c r="D81" s="38" t="n"/>
      <c r="E81" s="39" t="n"/>
      <c r="F81" s="40" t="n"/>
      <c r="G81" s="40" t="n"/>
      <c r="H81" s="16" t="n"/>
      <c r="I81" s="17" t="n"/>
      <c r="J81" s="38" t="n"/>
      <c r="K81" s="16" t="n"/>
      <c r="L81" s="41">
        <f>IF(NOT(AND($A81&lt;&gt;"",$B81&lt;&gt;"",ISNUMBER($C81),$C81&gt;0,ISNUMBER($D81),ISNUMBER($E81),$E81&gt;0,ISNUMBER($F81),$F81&gt;=0,$F81&lt;=1,OR($G81="",AND(ISNUMBER($G81),$G81&gt;=0,$G81&lt;=1)),$H81&lt;&gt;"",$I81&lt;&gt;"",ISNUMBER($J81))),"",IFERROR(IF($I81=Assumptions!$E$8,$E81,$E81*(1+$F81)),""))</f>
        <v/>
      </c>
      <c r="M81" s="41">
        <f>IF(OR($L81="",$E81=""),"",IFERROR($L81-$E81,""))</f>
        <v/>
      </c>
      <c r="N81" s="42">
        <f>IF(NOT(AND($A81&lt;&gt;"",$B81&lt;&gt;"",ISNUMBER($C81),$C81&gt;0,ISNUMBER($D81),ISNUMBER($E81),$E81&gt;0,ISNUMBER($F81),$F81&gt;=0,$F81&lt;=1,OR($G81="",AND(ISNUMBER($G81),$G81&gt;=0,$G81&lt;=1)),$H81&lt;&gt;"",$I81&lt;&gt;"",ISNUMBER($J81))),"",IFERROR(IF($I81=Assumptions!$E$8,1,IF(OR(IF($G81="",Assumptions!$B$6,$G81)&lt;0,IF($G81="",Assumptions!$B$6,$G81)&gt;1),"",1-IF($G81="",Assumptions!$B$6,$G81))),""))</f>
        <v/>
      </c>
      <c r="O81" s="41">
        <f>IF(OR($L81="",$N81=""),"",IFERROR($L81*$N81,""))</f>
        <v/>
      </c>
      <c r="P81" s="41">
        <f>IF(OR($O81="",$E81=""),"",IFERROR($O81-$E81,""))</f>
        <v/>
      </c>
      <c r="Q81" s="41">
        <f>IF(NOT(AND($A81&lt;&gt;"",$B81&lt;&gt;"",ISNUMBER($C81),$C81&gt;0,ISNUMBER($D81),ISNUMBER($E81),$E81&gt;0,ISNUMBER($F81),$F81&gt;=0,$F81&lt;=1,OR($G81="",AND(ISNUMBER($G81),$G81&gt;=0,$G81&lt;=1)),$H81&lt;&gt;"",$I81&lt;&gt;"",ISNUMBER($J81))),"",IFERROR($E81*Assumptions!$B$5,""))</f>
        <v/>
      </c>
      <c r="R81" s="41">
        <f>IF($P81="","",IFERROR($P81*Assumptions!$B$5,""))</f>
        <v/>
      </c>
      <c r="S81" s="24">
        <f>IF(COUNTA($A81:$K81)=0,"",IFERROR(IF(OR($A81="",$B81="",$C81="",$D81="",$E81="",$F81="",$H81="",$I81="",$J81=""),"Review: complete required inputs",IF(OR(NOT(ISNUMBER($C81)),NOT(ISNUMBER($D81)),NOT(ISNUMBER($E81)),NOT(ISNUMBER($F81)),AND($G81&lt;&gt;"",NOT(ISNUMBER($G81))),NOT(ISNUMBER($J81)),$C81&lt;=0,$E81&lt;=0,$F81&lt;0,$F81&gt;1),"Review: invalid amount, size, percentage, or date",IF($I81=Assumptions!$E$8,"Deferred: scenario uses current rent",IF(OR($F81&lt;Assumptions!$B$7,$F81&gt;Assumptions!$B$8),"Review: increase outside threshold",IF(OR(IF($G81="",Assumptions!$B$6,$G81)&lt;0,IF($G81="",Assumptions!$B$6,$G81)&gt;1),"Review: churn assumption",IF($J81&gt;$D81,"Review: due date after effective period",IF($D81-$J81&lt;Assumptions!$B$10,"Review: short review window",IF($P81&lt;Assumptions!$B$9,"Review: expected impact below threshold","Ready for human review")))))))),"Review: check entered values"))</f>
        <v/>
      </c>
    </row>
    <row r="82" ht="31" customHeight="1">
      <c r="A82" s="16" t="n"/>
      <c r="B82" s="17" t="n"/>
      <c r="C82" s="37" t="n"/>
      <c r="D82" s="38" t="n"/>
      <c r="E82" s="39" t="n"/>
      <c r="F82" s="40" t="n"/>
      <c r="G82" s="40" t="n"/>
      <c r="H82" s="16" t="n"/>
      <c r="I82" s="17" t="n"/>
      <c r="J82" s="38" t="n"/>
      <c r="K82" s="16" t="n"/>
      <c r="L82" s="43">
        <f>IF(NOT(AND($A82&lt;&gt;"",$B82&lt;&gt;"",ISNUMBER($C82),$C82&gt;0,ISNUMBER($D82),ISNUMBER($E82),$E82&gt;0,ISNUMBER($F82),$F82&gt;=0,$F82&lt;=1,OR($G82="",AND(ISNUMBER($G82),$G82&gt;=0,$G82&lt;=1)),$H82&lt;&gt;"",$I82&lt;&gt;"",ISNUMBER($J82))),"",IFERROR(IF($I82=Assumptions!$E$8,$E82,$E82*(1+$F82)),""))</f>
        <v/>
      </c>
      <c r="M82" s="43">
        <f>IF(OR($L82="",$E82=""),"",IFERROR($L82-$E82,""))</f>
        <v/>
      </c>
      <c r="N82" s="44">
        <f>IF(NOT(AND($A82&lt;&gt;"",$B82&lt;&gt;"",ISNUMBER($C82),$C82&gt;0,ISNUMBER($D82),ISNUMBER($E82),$E82&gt;0,ISNUMBER($F82),$F82&gt;=0,$F82&lt;=1,OR($G82="",AND(ISNUMBER($G82),$G82&gt;=0,$G82&lt;=1)),$H82&lt;&gt;"",$I82&lt;&gt;"",ISNUMBER($J82))),"",IFERROR(IF($I82=Assumptions!$E$8,1,IF(OR(IF($G82="",Assumptions!$B$6,$G82)&lt;0,IF($G82="",Assumptions!$B$6,$G82)&gt;1),"",1-IF($G82="",Assumptions!$B$6,$G82))),""))</f>
        <v/>
      </c>
      <c r="O82" s="43">
        <f>IF(OR($L82="",$N82=""),"",IFERROR($L82*$N82,""))</f>
        <v/>
      </c>
      <c r="P82" s="43">
        <f>IF(OR($O82="",$E82=""),"",IFERROR($O82-$E82,""))</f>
        <v/>
      </c>
      <c r="Q82" s="43">
        <f>IF(NOT(AND($A82&lt;&gt;"",$B82&lt;&gt;"",ISNUMBER($C82),$C82&gt;0,ISNUMBER($D82),ISNUMBER($E82),$E82&gt;0,ISNUMBER($F82),$F82&gt;=0,$F82&lt;=1,OR($G82="",AND(ISNUMBER($G82),$G82&gt;=0,$G82&lt;=1)),$H82&lt;&gt;"",$I82&lt;&gt;"",ISNUMBER($J82))),"",IFERROR($E82*Assumptions!$B$5,""))</f>
        <v/>
      </c>
      <c r="R82" s="43">
        <f>IF($P82="","",IFERROR($P82*Assumptions!$B$5,""))</f>
        <v/>
      </c>
      <c r="S82" s="27">
        <f>IF(COUNTA($A82:$K82)=0,"",IFERROR(IF(OR($A82="",$B82="",$C82="",$D82="",$E82="",$F82="",$H82="",$I82="",$J82=""),"Review: complete required inputs",IF(OR(NOT(ISNUMBER($C82)),NOT(ISNUMBER($D82)),NOT(ISNUMBER($E82)),NOT(ISNUMBER($F82)),AND($G82&lt;&gt;"",NOT(ISNUMBER($G82))),NOT(ISNUMBER($J82)),$C82&lt;=0,$E82&lt;=0,$F82&lt;0,$F82&gt;1),"Review: invalid amount, size, percentage, or date",IF($I82=Assumptions!$E$8,"Deferred: scenario uses current rent",IF(OR($F82&lt;Assumptions!$B$7,$F82&gt;Assumptions!$B$8),"Review: increase outside threshold",IF(OR(IF($G82="",Assumptions!$B$6,$G82)&lt;0,IF($G82="",Assumptions!$B$6,$G82)&gt;1),"Review: churn assumption",IF($J82&gt;$D82,"Review: due date after effective period",IF($D82-$J82&lt;Assumptions!$B$10,"Review: short review window",IF($P82&lt;Assumptions!$B$9,"Review: expected impact below threshold","Ready for human review")))))))),"Review: check entered values"))</f>
        <v/>
      </c>
    </row>
    <row r="83" ht="31" customHeight="1">
      <c r="A83" s="16" t="n"/>
      <c r="B83" s="17" t="n"/>
      <c r="C83" s="37" t="n"/>
      <c r="D83" s="38" t="n"/>
      <c r="E83" s="39" t="n"/>
      <c r="F83" s="40" t="n"/>
      <c r="G83" s="40" t="n"/>
      <c r="H83" s="16" t="n"/>
      <c r="I83" s="17" t="n"/>
      <c r="J83" s="38" t="n"/>
      <c r="K83" s="16" t="n"/>
      <c r="L83" s="41">
        <f>IF(NOT(AND($A83&lt;&gt;"",$B83&lt;&gt;"",ISNUMBER($C83),$C83&gt;0,ISNUMBER($D83),ISNUMBER($E83),$E83&gt;0,ISNUMBER($F83),$F83&gt;=0,$F83&lt;=1,OR($G83="",AND(ISNUMBER($G83),$G83&gt;=0,$G83&lt;=1)),$H83&lt;&gt;"",$I83&lt;&gt;"",ISNUMBER($J83))),"",IFERROR(IF($I83=Assumptions!$E$8,$E83,$E83*(1+$F83)),""))</f>
        <v/>
      </c>
      <c r="M83" s="41">
        <f>IF(OR($L83="",$E83=""),"",IFERROR($L83-$E83,""))</f>
        <v/>
      </c>
      <c r="N83" s="42">
        <f>IF(NOT(AND($A83&lt;&gt;"",$B83&lt;&gt;"",ISNUMBER($C83),$C83&gt;0,ISNUMBER($D83),ISNUMBER($E83),$E83&gt;0,ISNUMBER($F83),$F83&gt;=0,$F83&lt;=1,OR($G83="",AND(ISNUMBER($G83),$G83&gt;=0,$G83&lt;=1)),$H83&lt;&gt;"",$I83&lt;&gt;"",ISNUMBER($J83))),"",IFERROR(IF($I83=Assumptions!$E$8,1,IF(OR(IF($G83="",Assumptions!$B$6,$G83)&lt;0,IF($G83="",Assumptions!$B$6,$G83)&gt;1),"",1-IF($G83="",Assumptions!$B$6,$G83))),""))</f>
        <v/>
      </c>
      <c r="O83" s="41">
        <f>IF(OR($L83="",$N83=""),"",IFERROR($L83*$N83,""))</f>
        <v/>
      </c>
      <c r="P83" s="41">
        <f>IF(OR($O83="",$E83=""),"",IFERROR($O83-$E83,""))</f>
        <v/>
      </c>
      <c r="Q83" s="41">
        <f>IF(NOT(AND($A83&lt;&gt;"",$B83&lt;&gt;"",ISNUMBER($C83),$C83&gt;0,ISNUMBER($D83),ISNUMBER($E83),$E83&gt;0,ISNUMBER($F83),$F83&gt;=0,$F83&lt;=1,OR($G83="",AND(ISNUMBER($G83),$G83&gt;=0,$G83&lt;=1)),$H83&lt;&gt;"",$I83&lt;&gt;"",ISNUMBER($J83))),"",IFERROR($E83*Assumptions!$B$5,""))</f>
        <v/>
      </c>
      <c r="R83" s="41">
        <f>IF($P83="","",IFERROR($P83*Assumptions!$B$5,""))</f>
        <v/>
      </c>
      <c r="S83" s="24">
        <f>IF(COUNTA($A83:$K83)=0,"",IFERROR(IF(OR($A83="",$B83="",$C83="",$D83="",$E83="",$F83="",$H83="",$I83="",$J83=""),"Review: complete required inputs",IF(OR(NOT(ISNUMBER($C83)),NOT(ISNUMBER($D83)),NOT(ISNUMBER($E83)),NOT(ISNUMBER($F83)),AND($G83&lt;&gt;"",NOT(ISNUMBER($G83))),NOT(ISNUMBER($J83)),$C83&lt;=0,$E83&lt;=0,$F83&lt;0,$F83&gt;1),"Review: invalid amount, size, percentage, or date",IF($I83=Assumptions!$E$8,"Deferred: scenario uses current rent",IF(OR($F83&lt;Assumptions!$B$7,$F83&gt;Assumptions!$B$8),"Review: increase outside threshold",IF(OR(IF($G83="",Assumptions!$B$6,$G83)&lt;0,IF($G83="",Assumptions!$B$6,$G83)&gt;1),"Review: churn assumption",IF($J83&gt;$D83,"Review: due date after effective period",IF($D83-$J83&lt;Assumptions!$B$10,"Review: short review window",IF($P83&lt;Assumptions!$B$9,"Review: expected impact below threshold","Ready for human review")))))))),"Review: check entered values"))</f>
        <v/>
      </c>
    </row>
    <row r="84" ht="31" customHeight="1">
      <c r="A84" s="16" t="n"/>
      <c r="B84" s="17" t="n"/>
      <c r="C84" s="37" t="n"/>
      <c r="D84" s="38" t="n"/>
      <c r="E84" s="39" t="n"/>
      <c r="F84" s="40" t="n"/>
      <c r="G84" s="40" t="n"/>
      <c r="H84" s="16" t="n"/>
      <c r="I84" s="17" t="n"/>
      <c r="J84" s="38" t="n"/>
      <c r="K84" s="16" t="n"/>
      <c r="L84" s="43">
        <f>IF(NOT(AND($A84&lt;&gt;"",$B84&lt;&gt;"",ISNUMBER($C84),$C84&gt;0,ISNUMBER($D84),ISNUMBER($E84),$E84&gt;0,ISNUMBER($F84),$F84&gt;=0,$F84&lt;=1,OR($G84="",AND(ISNUMBER($G84),$G84&gt;=0,$G84&lt;=1)),$H84&lt;&gt;"",$I84&lt;&gt;"",ISNUMBER($J84))),"",IFERROR(IF($I84=Assumptions!$E$8,$E84,$E84*(1+$F84)),""))</f>
        <v/>
      </c>
      <c r="M84" s="43">
        <f>IF(OR($L84="",$E84=""),"",IFERROR($L84-$E84,""))</f>
        <v/>
      </c>
      <c r="N84" s="44">
        <f>IF(NOT(AND($A84&lt;&gt;"",$B84&lt;&gt;"",ISNUMBER($C84),$C84&gt;0,ISNUMBER($D84),ISNUMBER($E84),$E84&gt;0,ISNUMBER($F84),$F84&gt;=0,$F84&lt;=1,OR($G84="",AND(ISNUMBER($G84),$G84&gt;=0,$G84&lt;=1)),$H84&lt;&gt;"",$I84&lt;&gt;"",ISNUMBER($J84))),"",IFERROR(IF($I84=Assumptions!$E$8,1,IF(OR(IF($G84="",Assumptions!$B$6,$G84)&lt;0,IF($G84="",Assumptions!$B$6,$G84)&gt;1),"",1-IF($G84="",Assumptions!$B$6,$G84))),""))</f>
        <v/>
      </c>
      <c r="O84" s="43">
        <f>IF(OR($L84="",$N84=""),"",IFERROR($L84*$N84,""))</f>
        <v/>
      </c>
      <c r="P84" s="43">
        <f>IF(OR($O84="",$E84=""),"",IFERROR($O84-$E84,""))</f>
        <v/>
      </c>
      <c r="Q84" s="43">
        <f>IF(NOT(AND($A84&lt;&gt;"",$B84&lt;&gt;"",ISNUMBER($C84),$C84&gt;0,ISNUMBER($D84),ISNUMBER($E84),$E84&gt;0,ISNUMBER($F84),$F84&gt;=0,$F84&lt;=1,OR($G84="",AND(ISNUMBER($G84),$G84&gt;=0,$G84&lt;=1)),$H84&lt;&gt;"",$I84&lt;&gt;"",ISNUMBER($J84))),"",IFERROR($E84*Assumptions!$B$5,""))</f>
        <v/>
      </c>
      <c r="R84" s="43">
        <f>IF($P84="","",IFERROR($P84*Assumptions!$B$5,""))</f>
        <v/>
      </c>
      <c r="S84" s="27">
        <f>IF(COUNTA($A84:$K84)=0,"",IFERROR(IF(OR($A84="",$B84="",$C84="",$D84="",$E84="",$F84="",$H84="",$I84="",$J84=""),"Review: complete required inputs",IF(OR(NOT(ISNUMBER($C84)),NOT(ISNUMBER($D84)),NOT(ISNUMBER($E84)),NOT(ISNUMBER($F84)),AND($G84&lt;&gt;"",NOT(ISNUMBER($G84))),NOT(ISNUMBER($J84)),$C84&lt;=0,$E84&lt;=0,$F84&lt;0,$F84&gt;1),"Review: invalid amount, size, percentage, or date",IF($I84=Assumptions!$E$8,"Deferred: scenario uses current rent",IF(OR($F84&lt;Assumptions!$B$7,$F84&gt;Assumptions!$B$8),"Review: increase outside threshold",IF(OR(IF($G84="",Assumptions!$B$6,$G84)&lt;0,IF($G84="",Assumptions!$B$6,$G84)&gt;1),"Review: churn assumption",IF($J84&gt;$D84,"Review: due date after effective period",IF($D84-$J84&lt;Assumptions!$B$10,"Review: short review window",IF($P84&lt;Assumptions!$B$9,"Review: expected impact below threshold","Ready for human review")))))))),"Review: check entered values"))</f>
        <v/>
      </c>
    </row>
    <row r="85" ht="31" customHeight="1">
      <c r="A85" s="16" t="n"/>
      <c r="B85" s="17" t="n"/>
      <c r="C85" s="37" t="n"/>
      <c r="D85" s="38" t="n"/>
      <c r="E85" s="39" t="n"/>
      <c r="F85" s="40" t="n"/>
      <c r="G85" s="40" t="n"/>
      <c r="H85" s="16" t="n"/>
      <c r="I85" s="17" t="n"/>
      <c r="J85" s="38" t="n"/>
      <c r="K85" s="16" t="n"/>
      <c r="L85" s="41">
        <f>IF(NOT(AND($A85&lt;&gt;"",$B85&lt;&gt;"",ISNUMBER($C85),$C85&gt;0,ISNUMBER($D85),ISNUMBER($E85),$E85&gt;0,ISNUMBER($F85),$F85&gt;=0,$F85&lt;=1,OR($G85="",AND(ISNUMBER($G85),$G85&gt;=0,$G85&lt;=1)),$H85&lt;&gt;"",$I85&lt;&gt;"",ISNUMBER($J85))),"",IFERROR(IF($I85=Assumptions!$E$8,$E85,$E85*(1+$F85)),""))</f>
        <v/>
      </c>
      <c r="M85" s="41">
        <f>IF(OR($L85="",$E85=""),"",IFERROR($L85-$E85,""))</f>
        <v/>
      </c>
      <c r="N85" s="42">
        <f>IF(NOT(AND($A85&lt;&gt;"",$B85&lt;&gt;"",ISNUMBER($C85),$C85&gt;0,ISNUMBER($D85),ISNUMBER($E85),$E85&gt;0,ISNUMBER($F85),$F85&gt;=0,$F85&lt;=1,OR($G85="",AND(ISNUMBER($G85),$G85&gt;=0,$G85&lt;=1)),$H85&lt;&gt;"",$I85&lt;&gt;"",ISNUMBER($J85))),"",IFERROR(IF($I85=Assumptions!$E$8,1,IF(OR(IF($G85="",Assumptions!$B$6,$G85)&lt;0,IF($G85="",Assumptions!$B$6,$G85)&gt;1),"",1-IF($G85="",Assumptions!$B$6,$G85))),""))</f>
        <v/>
      </c>
      <c r="O85" s="41">
        <f>IF(OR($L85="",$N85=""),"",IFERROR($L85*$N85,""))</f>
        <v/>
      </c>
      <c r="P85" s="41">
        <f>IF(OR($O85="",$E85=""),"",IFERROR($O85-$E85,""))</f>
        <v/>
      </c>
      <c r="Q85" s="41">
        <f>IF(NOT(AND($A85&lt;&gt;"",$B85&lt;&gt;"",ISNUMBER($C85),$C85&gt;0,ISNUMBER($D85),ISNUMBER($E85),$E85&gt;0,ISNUMBER($F85),$F85&gt;=0,$F85&lt;=1,OR($G85="",AND(ISNUMBER($G85),$G85&gt;=0,$G85&lt;=1)),$H85&lt;&gt;"",$I85&lt;&gt;"",ISNUMBER($J85))),"",IFERROR($E85*Assumptions!$B$5,""))</f>
        <v/>
      </c>
      <c r="R85" s="41">
        <f>IF($P85="","",IFERROR($P85*Assumptions!$B$5,""))</f>
        <v/>
      </c>
      <c r="S85" s="24">
        <f>IF(COUNTA($A85:$K85)=0,"",IFERROR(IF(OR($A85="",$B85="",$C85="",$D85="",$E85="",$F85="",$H85="",$I85="",$J85=""),"Review: complete required inputs",IF(OR(NOT(ISNUMBER($C85)),NOT(ISNUMBER($D85)),NOT(ISNUMBER($E85)),NOT(ISNUMBER($F85)),AND($G85&lt;&gt;"",NOT(ISNUMBER($G85))),NOT(ISNUMBER($J85)),$C85&lt;=0,$E85&lt;=0,$F85&lt;0,$F85&gt;1),"Review: invalid amount, size, percentage, or date",IF($I85=Assumptions!$E$8,"Deferred: scenario uses current rent",IF(OR($F85&lt;Assumptions!$B$7,$F85&gt;Assumptions!$B$8),"Review: increase outside threshold",IF(OR(IF($G85="",Assumptions!$B$6,$G85)&lt;0,IF($G85="",Assumptions!$B$6,$G85)&gt;1),"Review: churn assumption",IF($J85&gt;$D85,"Review: due date after effective period",IF($D85-$J85&lt;Assumptions!$B$10,"Review: short review window",IF($P85&lt;Assumptions!$B$9,"Review: expected impact below threshold","Ready for human review")))))))),"Review: check entered values"))</f>
        <v/>
      </c>
    </row>
    <row r="86" ht="31" customHeight="1">
      <c r="A86" s="16" t="n"/>
      <c r="B86" s="17" t="n"/>
      <c r="C86" s="37" t="n"/>
      <c r="D86" s="38" t="n"/>
      <c r="E86" s="39" t="n"/>
      <c r="F86" s="40" t="n"/>
      <c r="G86" s="40" t="n"/>
      <c r="H86" s="16" t="n"/>
      <c r="I86" s="17" t="n"/>
      <c r="J86" s="38" t="n"/>
      <c r="K86" s="16" t="n"/>
      <c r="L86" s="43">
        <f>IF(NOT(AND($A86&lt;&gt;"",$B86&lt;&gt;"",ISNUMBER($C86),$C86&gt;0,ISNUMBER($D86),ISNUMBER($E86),$E86&gt;0,ISNUMBER($F86),$F86&gt;=0,$F86&lt;=1,OR($G86="",AND(ISNUMBER($G86),$G86&gt;=0,$G86&lt;=1)),$H86&lt;&gt;"",$I86&lt;&gt;"",ISNUMBER($J86))),"",IFERROR(IF($I86=Assumptions!$E$8,$E86,$E86*(1+$F86)),""))</f>
        <v/>
      </c>
      <c r="M86" s="43">
        <f>IF(OR($L86="",$E86=""),"",IFERROR($L86-$E86,""))</f>
        <v/>
      </c>
      <c r="N86" s="44">
        <f>IF(NOT(AND($A86&lt;&gt;"",$B86&lt;&gt;"",ISNUMBER($C86),$C86&gt;0,ISNUMBER($D86),ISNUMBER($E86),$E86&gt;0,ISNUMBER($F86),$F86&gt;=0,$F86&lt;=1,OR($G86="",AND(ISNUMBER($G86),$G86&gt;=0,$G86&lt;=1)),$H86&lt;&gt;"",$I86&lt;&gt;"",ISNUMBER($J86))),"",IFERROR(IF($I86=Assumptions!$E$8,1,IF(OR(IF($G86="",Assumptions!$B$6,$G86)&lt;0,IF($G86="",Assumptions!$B$6,$G86)&gt;1),"",1-IF($G86="",Assumptions!$B$6,$G86))),""))</f>
        <v/>
      </c>
      <c r="O86" s="43">
        <f>IF(OR($L86="",$N86=""),"",IFERROR($L86*$N86,""))</f>
        <v/>
      </c>
      <c r="P86" s="43">
        <f>IF(OR($O86="",$E86=""),"",IFERROR($O86-$E86,""))</f>
        <v/>
      </c>
      <c r="Q86" s="43">
        <f>IF(NOT(AND($A86&lt;&gt;"",$B86&lt;&gt;"",ISNUMBER($C86),$C86&gt;0,ISNUMBER($D86),ISNUMBER($E86),$E86&gt;0,ISNUMBER($F86),$F86&gt;=0,$F86&lt;=1,OR($G86="",AND(ISNUMBER($G86),$G86&gt;=0,$G86&lt;=1)),$H86&lt;&gt;"",$I86&lt;&gt;"",ISNUMBER($J86))),"",IFERROR($E86*Assumptions!$B$5,""))</f>
        <v/>
      </c>
      <c r="R86" s="43">
        <f>IF($P86="","",IFERROR($P86*Assumptions!$B$5,""))</f>
        <v/>
      </c>
      <c r="S86" s="27">
        <f>IF(COUNTA($A86:$K86)=0,"",IFERROR(IF(OR($A86="",$B86="",$C86="",$D86="",$E86="",$F86="",$H86="",$I86="",$J86=""),"Review: complete required inputs",IF(OR(NOT(ISNUMBER($C86)),NOT(ISNUMBER($D86)),NOT(ISNUMBER($E86)),NOT(ISNUMBER($F86)),AND($G86&lt;&gt;"",NOT(ISNUMBER($G86))),NOT(ISNUMBER($J86)),$C86&lt;=0,$E86&lt;=0,$F86&lt;0,$F86&gt;1),"Review: invalid amount, size, percentage, or date",IF($I86=Assumptions!$E$8,"Deferred: scenario uses current rent",IF(OR($F86&lt;Assumptions!$B$7,$F86&gt;Assumptions!$B$8),"Review: increase outside threshold",IF(OR(IF($G86="",Assumptions!$B$6,$G86)&lt;0,IF($G86="",Assumptions!$B$6,$G86)&gt;1),"Review: churn assumption",IF($J86&gt;$D86,"Review: due date after effective period",IF($D86-$J86&lt;Assumptions!$B$10,"Review: short review window",IF($P86&lt;Assumptions!$B$9,"Review: expected impact below threshold","Ready for human review")))))))),"Review: check entered values"))</f>
        <v/>
      </c>
    </row>
    <row r="87" ht="31" customHeight="1">
      <c r="A87" s="16" t="n"/>
      <c r="B87" s="17" t="n"/>
      <c r="C87" s="37" t="n"/>
      <c r="D87" s="38" t="n"/>
      <c r="E87" s="39" t="n"/>
      <c r="F87" s="40" t="n"/>
      <c r="G87" s="40" t="n"/>
      <c r="H87" s="16" t="n"/>
      <c r="I87" s="17" t="n"/>
      <c r="J87" s="38" t="n"/>
      <c r="K87" s="16" t="n"/>
      <c r="L87" s="41">
        <f>IF(NOT(AND($A87&lt;&gt;"",$B87&lt;&gt;"",ISNUMBER($C87),$C87&gt;0,ISNUMBER($D87),ISNUMBER($E87),$E87&gt;0,ISNUMBER($F87),$F87&gt;=0,$F87&lt;=1,OR($G87="",AND(ISNUMBER($G87),$G87&gt;=0,$G87&lt;=1)),$H87&lt;&gt;"",$I87&lt;&gt;"",ISNUMBER($J87))),"",IFERROR(IF($I87=Assumptions!$E$8,$E87,$E87*(1+$F87)),""))</f>
        <v/>
      </c>
      <c r="M87" s="41">
        <f>IF(OR($L87="",$E87=""),"",IFERROR($L87-$E87,""))</f>
        <v/>
      </c>
      <c r="N87" s="42">
        <f>IF(NOT(AND($A87&lt;&gt;"",$B87&lt;&gt;"",ISNUMBER($C87),$C87&gt;0,ISNUMBER($D87),ISNUMBER($E87),$E87&gt;0,ISNUMBER($F87),$F87&gt;=0,$F87&lt;=1,OR($G87="",AND(ISNUMBER($G87),$G87&gt;=0,$G87&lt;=1)),$H87&lt;&gt;"",$I87&lt;&gt;"",ISNUMBER($J87))),"",IFERROR(IF($I87=Assumptions!$E$8,1,IF(OR(IF($G87="",Assumptions!$B$6,$G87)&lt;0,IF($G87="",Assumptions!$B$6,$G87)&gt;1),"",1-IF($G87="",Assumptions!$B$6,$G87))),""))</f>
        <v/>
      </c>
      <c r="O87" s="41">
        <f>IF(OR($L87="",$N87=""),"",IFERROR($L87*$N87,""))</f>
        <v/>
      </c>
      <c r="P87" s="41">
        <f>IF(OR($O87="",$E87=""),"",IFERROR($O87-$E87,""))</f>
        <v/>
      </c>
      <c r="Q87" s="41">
        <f>IF(NOT(AND($A87&lt;&gt;"",$B87&lt;&gt;"",ISNUMBER($C87),$C87&gt;0,ISNUMBER($D87),ISNUMBER($E87),$E87&gt;0,ISNUMBER($F87),$F87&gt;=0,$F87&lt;=1,OR($G87="",AND(ISNUMBER($G87),$G87&gt;=0,$G87&lt;=1)),$H87&lt;&gt;"",$I87&lt;&gt;"",ISNUMBER($J87))),"",IFERROR($E87*Assumptions!$B$5,""))</f>
        <v/>
      </c>
      <c r="R87" s="41">
        <f>IF($P87="","",IFERROR($P87*Assumptions!$B$5,""))</f>
        <v/>
      </c>
      <c r="S87" s="24">
        <f>IF(COUNTA($A87:$K87)=0,"",IFERROR(IF(OR($A87="",$B87="",$C87="",$D87="",$E87="",$F87="",$H87="",$I87="",$J87=""),"Review: complete required inputs",IF(OR(NOT(ISNUMBER($C87)),NOT(ISNUMBER($D87)),NOT(ISNUMBER($E87)),NOT(ISNUMBER($F87)),AND($G87&lt;&gt;"",NOT(ISNUMBER($G87))),NOT(ISNUMBER($J87)),$C87&lt;=0,$E87&lt;=0,$F87&lt;0,$F87&gt;1),"Review: invalid amount, size, percentage, or date",IF($I87=Assumptions!$E$8,"Deferred: scenario uses current rent",IF(OR($F87&lt;Assumptions!$B$7,$F87&gt;Assumptions!$B$8),"Review: increase outside threshold",IF(OR(IF($G87="",Assumptions!$B$6,$G87)&lt;0,IF($G87="",Assumptions!$B$6,$G87)&gt;1),"Review: churn assumption",IF($J87&gt;$D87,"Review: due date after effective period",IF($D87-$J87&lt;Assumptions!$B$10,"Review: short review window",IF($P87&lt;Assumptions!$B$9,"Review: expected impact below threshold","Ready for human review")))))))),"Review: check entered values"))</f>
        <v/>
      </c>
    </row>
    <row r="88" ht="31" customHeight="1">
      <c r="A88" s="16" t="n"/>
      <c r="B88" s="17" t="n"/>
      <c r="C88" s="37" t="n"/>
      <c r="D88" s="38" t="n"/>
      <c r="E88" s="39" t="n"/>
      <c r="F88" s="40" t="n"/>
      <c r="G88" s="40" t="n"/>
      <c r="H88" s="16" t="n"/>
      <c r="I88" s="17" t="n"/>
      <c r="J88" s="38" t="n"/>
      <c r="K88" s="16" t="n"/>
      <c r="L88" s="43">
        <f>IF(NOT(AND($A88&lt;&gt;"",$B88&lt;&gt;"",ISNUMBER($C88),$C88&gt;0,ISNUMBER($D88),ISNUMBER($E88),$E88&gt;0,ISNUMBER($F88),$F88&gt;=0,$F88&lt;=1,OR($G88="",AND(ISNUMBER($G88),$G88&gt;=0,$G88&lt;=1)),$H88&lt;&gt;"",$I88&lt;&gt;"",ISNUMBER($J88))),"",IFERROR(IF($I88=Assumptions!$E$8,$E88,$E88*(1+$F88)),""))</f>
        <v/>
      </c>
      <c r="M88" s="43">
        <f>IF(OR($L88="",$E88=""),"",IFERROR($L88-$E88,""))</f>
        <v/>
      </c>
      <c r="N88" s="44">
        <f>IF(NOT(AND($A88&lt;&gt;"",$B88&lt;&gt;"",ISNUMBER($C88),$C88&gt;0,ISNUMBER($D88),ISNUMBER($E88),$E88&gt;0,ISNUMBER($F88),$F88&gt;=0,$F88&lt;=1,OR($G88="",AND(ISNUMBER($G88),$G88&gt;=0,$G88&lt;=1)),$H88&lt;&gt;"",$I88&lt;&gt;"",ISNUMBER($J88))),"",IFERROR(IF($I88=Assumptions!$E$8,1,IF(OR(IF($G88="",Assumptions!$B$6,$G88)&lt;0,IF($G88="",Assumptions!$B$6,$G88)&gt;1),"",1-IF($G88="",Assumptions!$B$6,$G88))),""))</f>
        <v/>
      </c>
      <c r="O88" s="43">
        <f>IF(OR($L88="",$N88=""),"",IFERROR($L88*$N88,""))</f>
        <v/>
      </c>
      <c r="P88" s="43">
        <f>IF(OR($O88="",$E88=""),"",IFERROR($O88-$E88,""))</f>
        <v/>
      </c>
      <c r="Q88" s="43">
        <f>IF(NOT(AND($A88&lt;&gt;"",$B88&lt;&gt;"",ISNUMBER($C88),$C88&gt;0,ISNUMBER($D88),ISNUMBER($E88),$E88&gt;0,ISNUMBER($F88),$F88&gt;=0,$F88&lt;=1,OR($G88="",AND(ISNUMBER($G88),$G88&gt;=0,$G88&lt;=1)),$H88&lt;&gt;"",$I88&lt;&gt;"",ISNUMBER($J88))),"",IFERROR($E88*Assumptions!$B$5,""))</f>
        <v/>
      </c>
      <c r="R88" s="43">
        <f>IF($P88="","",IFERROR($P88*Assumptions!$B$5,""))</f>
        <v/>
      </c>
      <c r="S88" s="27">
        <f>IF(COUNTA($A88:$K88)=0,"",IFERROR(IF(OR($A88="",$B88="",$C88="",$D88="",$E88="",$F88="",$H88="",$I88="",$J88=""),"Review: complete required inputs",IF(OR(NOT(ISNUMBER($C88)),NOT(ISNUMBER($D88)),NOT(ISNUMBER($E88)),NOT(ISNUMBER($F88)),AND($G88&lt;&gt;"",NOT(ISNUMBER($G88))),NOT(ISNUMBER($J88)),$C88&lt;=0,$E88&lt;=0,$F88&lt;0,$F88&gt;1),"Review: invalid amount, size, percentage, or date",IF($I88=Assumptions!$E$8,"Deferred: scenario uses current rent",IF(OR($F88&lt;Assumptions!$B$7,$F88&gt;Assumptions!$B$8),"Review: increase outside threshold",IF(OR(IF($G88="",Assumptions!$B$6,$G88)&lt;0,IF($G88="",Assumptions!$B$6,$G88)&gt;1),"Review: churn assumption",IF($J88&gt;$D88,"Review: due date after effective period",IF($D88-$J88&lt;Assumptions!$B$10,"Review: short review window",IF($P88&lt;Assumptions!$B$9,"Review: expected impact below threshold","Ready for human review")))))))),"Review: check entered values"))</f>
        <v/>
      </c>
    </row>
    <row r="89" ht="31" customHeight="1">
      <c r="A89" s="16" t="n"/>
      <c r="B89" s="17" t="n"/>
      <c r="C89" s="37" t="n"/>
      <c r="D89" s="38" t="n"/>
      <c r="E89" s="39" t="n"/>
      <c r="F89" s="40" t="n"/>
      <c r="G89" s="40" t="n"/>
      <c r="H89" s="16" t="n"/>
      <c r="I89" s="17" t="n"/>
      <c r="J89" s="38" t="n"/>
      <c r="K89" s="16" t="n"/>
      <c r="L89" s="41">
        <f>IF(NOT(AND($A89&lt;&gt;"",$B89&lt;&gt;"",ISNUMBER($C89),$C89&gt;0,ISNUMBER($D89),ISNUMBER($E89),$E89&gt;0,ISNUMBER($F89),$F89&gt;=0,$F89&lt;=1,OR($G89="",AND(ISNUMBER($G89),$G89&gt;=0,$G89&lt;=1)),$H89&lt;&gt;"",$I89&lt;&gt;"",ISNUMBER($J89))),"",IFERROR(IF($I89=Assumptions!$E$8,$E89,$E89*(1+$F89)),""))</f>
        <v/>
      </c>
      <c r="M89" s="41">
        <f>IF(OR($L89="",$E89=""),"",IFERROR($L89-$E89,""))</f>
        <v/>
      </c>
      <c r="N89" s="42">
        <f>IF(NOT(AND($A89&lt;&gt;"",$B89&lt;&gt;"",ISNUMBER($C89),$C89&gt;0,ISNUMBER($D89),ISNUMBER($E89),$E89&gt;0,ISNUMBER($F89),$F89&gt;=0,$F89&lt;=1,OR($G89="",AND(ISNUMBER($G89),$G89&gt;=0,$G89&lt;=1)),$H89&lt;&gt;"",$I89&lt;&gt;"",ISNUMBER($J89))),"",IFERROR(IF($I89=Assumptions!$E$8,1,IF(OR(IF($G89="",Assumptions!$B$6,$G89)&lt;0,IF($G89="",Assumptions!$B$6,$G89)&gt;1),"",1-IF($G89="",Assumptions!$B$6,$G89))),""))</f>
        <v/>
      </c>
      <c r="O89" s="41">
        <f>IF(OR($L89="",$N89=""),"",IFERROR($L89*$N89,""))</f>
        <v/>
      </c>
      <c r="P89" s="41">
        <f>IF(OR($O89="",$E89=""),"",IFERROR($O89-$E89,""))</f>
        <v/>
      </c>
      <c r="Q89" s="41">
        <f>IF(NOT(AND($A89&lt;&gt;"",$B89&lt;&gt;"",ISNUMBER($C89),$C89&gt;0,ISNUMBER($D89),ISNUMBER($E89),$E89&gt;0,ISNUMBER($F89),$F89&gt;=0,$F89&lt;=1,OR($G89="",AND(ISNUMBER($G89),$G89&gt;=0,$G89&lt;=1)),$H89&lt;&gt;"",$I89&lt;&gt;"",ISNUMBER($J89))),"",IFERROR($E89*Assumptions!$B$5,""))</f>
        <v/>
      </c>
      <c r="R89" s="41">
        <f>IF($P89="","",IFERROR($P89*Assumptions!$B$5,""))</f>
        <v/>
      </c>
      <c r="S89" s="24">
        <f>IF(COUNTA($A89:$K89)=0,"",IFERROR(IF(OR($A89="",$B89="",$C89="",$D89="",$E89="",$F89="",$H89="",$I89="",$J89=""),"Review: complete required inputs",IF(OR(NOT(ISNUMBER($C89)),NOT(ISNUMBER($D89)),NOT(ISNUMBER($E89)),NOT(ISNUMBER($F89)),AND($G89&lt;&gt;"",NOT(ISNUMBER($G89))),NOT(ISNUMBER($J89)),$C89&lt;=0,$E89&lt;=0,$F89&lt;0,$F89&gt;1),"Review: invalid amount, size, percentage, or date",IF($I89=Assumptions!$E$8,"Deferred: scenario uses current rent",IF(OR($F89&lt;Assumptions!$B$7,$F89&gt;Assumptions!$B$8),"Review: increase outside threshold",IF(OR(IF($G89="",Assumptions!$B$6,$G89)&lt;0,IF($G89="",Assumptions!$B$6,$G89)&gt;1),"Review: churn assumption",IF($J89&gt;$D89,"Review: due date after effective period",IF($D89-$J89&lt;Assumptions!$B$10,"Review: short review window",IF($P89&lt;Assumptions!$B$9,"Review: expected impact below threshold","Ready for human review")))))))),"Review: check entered values"))</f>
        <v/>
      </c>
    </row>
    <row r="90" ht="31" customHeight="1">
      <c r="A90" s="16" t="n"/>
      <c r="B90" s="17" t="n"/>
      <c r="C90" s="37" t="n"/>
      <c r="D90" s="38" t="n"/>
      <c r="E90" s="39" t="n"/>
      <c r="F90" s="40" t="n"/>
      <c r="G90" s="40" t="n"/>
      <c r="H90" s="16" t="n"/>
      <c r="I90" s="17" t="n"/>
      <c r="J90" s="38" t="n"/>
      <c r="K90" s="16" t="n"/>
      <c r="L90" s="43">
        <f>IF(NOT(AND($A90&lt;&gt;"",$B90&lt;&gt;"",ISNUMBER($C90),$C90&gt;0,ISNUMBER($D90),ISNUMBER($E90),$E90&gt;0,ISNUMBER($F90),$F90&gt;=0,$F90&lt;=1,OR($G90="",AND(ISNUMBER($G90),$G90&gt;=0,$G90&lt;=1)),$H90&lt;&gt;"",$I90&lt;&gt;"",ISNUMBER($J90))),"",IFERROR(IF($I90=Assumptions!$E$8,$E90,$E90*(1+$F90)),""))</f>
        <v/>
      </c>
      <c r="M90" s="43">
        <f>IF(OR($L90="",$E90=""),"",IFERROR($L90-$E90,""))</f>
        <v/>
      </c>
      <c r="N90" s="44">
        <f>IF(NOT(AND($A90&lt;&gt;"",$B90&lt;&gt;"",ISNUMBER($C90),$C90&gt;0,ISNUMBER($D90),ISNUMBER($E90),$E90&gt;0,ISNUMBER($F90),$F90&gt;=0,$F90&lt;=1,OR($G90="",AND(ISNUMBER($G90),$G90&gt;=0,$G90&lt;=1)),$H90&lt;&gt;"",$I90&lt;&gt;"",ISNUMBER($J90))),"",IFERROR(IF($I90=Assumptions!$E$8,1,IF(OR(IF($G90="",Assumptions!$B$6,$G90)&lt;0,IF($G90="",Assumptions!$B$6,$G90)&gt;1),"",1-IF($G90="",Assumptions!$B$6,$G90))),""))</f>
        <v/>
      </c>
      <c r="O90" s="43">
        <f>IF(OR($L90="",$N90=""),"",IFERROR($L90*$N90,""))</f>
        <v/>
      </c>
      <c r="P90" s="43">
        <f>IF(OR($O90="",$E90=""),"",IFERROR($O90-$E90,""))</f>
        <v/>
      </c>
      <c r="Q90" s="43">
        <f>IF(NOT(AND($A90&lt;&gt;"",$B90&lt;&gt;"",ISNUMBER($C90),$C90&gt;0,ISNUMBER($D90),ISNUMBER($E90),$E90&gt;0,ISNUMBER($F90),$F90&gt;=0,$F90&lt;=1,OR($G90="",AND(ISNUMBER($G90),$G90&gt;=0,$G90&lt;=1)),$H90&lt;&gt;"",$I90&lt;&gt;"",ISNUMBER($J90))),"",IFERROR($E90*Assumptions!$B$5,""))</f>
        <v/>
      </c>
      <c r="R90" s="43">
        <f>IF($P90="","",IFERROR($P90*Assumptions!$B$5,""))</f>
        <v/>
      </c>
      <c r="S90" s="27">
        <f>IF(COUNTA($A90:$K90)=0,"",IFERROR(IF(OR($A90="",$B90="",$C90="",$D90="",$E90="",$F90="",$H90="",$I90="",$J90=""),"Review: complete required inputs",IF(OR(NOT(ISNUMBER($C90)),NOT(ISNUMBER($D90)),NOT(ISNUMBER($E90)),NOT(ISNUMBER($F90)),AND($G90&lt;&gt;"",NOT(ISNUMBER($G90))),NOT(ISNUMBER($J90)),$C90&lt;=0,$E90&lt;=0,$F90&lt;0,$F90&gt;1),"Review: invalid amount, size, percentage, or date",IF($I90=Assumptions!$E$8,"Deferred: scenario uses current rent",IF(OR($F90&lt;Assumptions!$B$7,$F90&gt;Assumptions!$B$8),"Review: increase outside threshold",IF(OR(IF($G90="",Assumptions!$B$6,$G90)&lt;0,IF($G90="",Assumptions!$B$6,$G90)&gt;1),"Review: churn assumption",IF($J90&gt;$D90,"Review: due date after effective period",IF($D90-$J90&lt;Assumptions!$B$10,"Review: short review window",IF($P90&lt;Assumptions!$B$9,"Review: expected impact below threshold","Ready for human review")))))))),"Review: check entered values"))</f>
        <v/>
      </c>
    </row>
    <row r="91" ht="31" customHeight="1">
      <c r="A91" s="16" t="n"/>
      <c r="B91" s="17" t="n"/>
      <c r="C91" s="37" t="n"/>
      <c r="D91" s="38" t="n"/>
      <c r="E91" s="39" t="n"/>
      <c r="F91" s="40" t="n"/>
      <c r="G91" s="40" t="n"/>
      <c r="H91" s="16" t="n"/>
      <c r="I91" s="17" t="n"/>
      <c r="J91" s="38" t="n"/>
      <c r="K91" s="16" t="n"/>
      <c r="L91" s="41">
        <f>IF(NOT(AND($A91&lt;&gt;"",$B91&lt;&gt;"",ISNUMBER($C91),$C91&gt;0,ISNUMBER($D91),ISNUMBER($E91),$E91&gt;0,ISNUMBER($F91),$F91&gt;=0,$F91&lt;=1,OR($G91="",AND(ISNUMBER($G91),$G91&gt;=0,$G91&lt;=1)),$H91&lt;&gt;"",$I91&lt;&gt;"",ISNUMBER($J91))),"",IFERROR(IF($I91=Assumptions!$E$8,$E91,$E91*(1+$F91)),""))</f>
        <v/>
      </c>
      <c r="M91" s="41">
        <f>IF(OR($L91="",$E91=""),"",IFERROR($L91-$E91,""))</f>
        <v/>
      </c>
      <c r="N91" s="42">
        <f>IF(NOT(AND($A91&lt;&gt;"",$B91&lt;&gt;"",ISNUMBER($C91),$C91&gt;0,ISNUMBER($D91),ISNUMBER($E91),$E91&gt;0,ISNUMBER($F91),$F91&gt;=0,$F91&lt;=1,OR($G91="",AND(ISNUMBER($G91),$G91&gt;=0,$G91&lt;=1)),$H91&lt;&gt;"",$I91&lt;&gt;"",ISNUMBER($J91))),"",IFERROR(IF($I91=Assumptions!$E$8,1,IF(OR(IF($G91="",Assumptions!$B$6,$G91)&lt;0,IF($G91="",Assumptions!$B$6,$G91)&gt;1),"",1-IF($G91="",Assumptions!$B$6,$G91))),""))</f>
        <v/>
      </c>
      <c r="O91" s="41">
        <f>IF(OR($L91="",$N91=""),"",IFERROR($L91*$N91,""))</f>
        <v/>
      </c>
      <c r="P91" s="41">
        <f>IF(OR($O91="",$E91=""),"",IFERROR($O91-$E91,""))</f>
        <v/>
      </c>
      <c r="Q91" s="41">
        <f>IF(NOT(AND($A91&lt;&gt;"",$B91&lt;&gt;"",ISNUMBER($C91),$C91&gt;0,ISNUMBER($D91),ISNUMBER($E91),$E91&gt;0,ISNUMBER($F91),$F91&gt;=0,$F91&lt;=1,OR($G91="",AND(ISNUMBER($G91),$G91&gt;=0,$G91&lt;=1)),$H91&lt;&gt;"",$I91&lt;&gt;"",ISNUMBER($J91))),"",IFERROR($E91*Assumptions!$B$5,""))</f>
        <v/>
      </c>
      <c r="R91" s="41">
        <f>IF($P91="","",IFERROR($P91*Assumptions!$B$5,""))</f>
        <v/>
      </c>
      <c r="S91" s="24">
        <f>IF(COUNTA($A91:$K91)=0,"",IFERROR(IF(OR($A91="",$B91="",$C91="",$D91="",$E91="",$F91="",$H91="",$I91="",$J91=""),"Review: complete required inputs",IF(OR(NOT(ISNUMBER($C91)),NOT(ISNUMBER($D91)),NOT(ISNUMBER($E91)),NOT(ISNUMBER($F91)),AND($G91&lt;&gt;"",NOT(ISNUMBER($G91))),NOT(ISNUMBER($J91)),$C91&lt;=0,$E91&lt;=0,$F91&lt;0,$F91&gt;1),"Review: invalid amount, size, percentage, or date",IF($I91=Assumptions!$E$8,"Deferred: scenario uses current rent",IF(OR($F91&lt;Assumptions!$B$7,$F91&gt;Assumptions!$B$8),"Review: increase outside threshold",IF(OR(IF($G91="",Assumptions!$B$6,$G91)&lt;0,IF($G91="",Assumptions!$B$6,$G91)&gt;1),"Review: churn assumption",IF($J91&gt;$D91,"Review: due date after effective period",IF($D91-$J91&lt;Assumptions!$B$10,"Review: short review window",IF($P91&lt;Assumptions!$B$9,"Review: expected impact below threshold","Ready for human review")))))))),"Review: check entered values"))</f>
        <v/>
      </c>
    </row>
    <row r="92" ht="31" customHeight="1">
      <c r="A92" s="16" t="n"/>
      <c r="B92" s="17" t="n"/>
      <c r="C92" s="37" t="n"/>
      <c r="D92" s="38" t="n"/>
      <c r="E92" s="39" t="n"/>
      <c r="F92" s="40" t="n"/>
      <c r="G92" s="40" t="n"/>
      <c r="H92" s="16" t="n"/>
      <c r="I92" s="17" t="n"/>
      <c r="J92" s="38" t="n"/>
      <c r="K92" s="16" t="n"/>
      <c r="L92" s="43">
        <f>IF(NOT(AND($A92&lt;&gt;"",$B92&lt;&gt;"",ISNUMBER($C92),$C92&gt;0,ISNUMBER($D92),ISNUMBER($E92),$E92&gt;0,ISNUMBER($F92),$F92&gt;=0,$F92&lt;=1,OR($G92="",AND(ISNUMBER($G92),$G92&gt;=0,$G92&lt;=1)),$H92&lt;&gt;"",$I92&lt;&gt;"",ISNUMBER($J92))),"",IFERROR(IF($I92=Assumptions!$E$8,$E92,$E92*(1+$F92)),""))</f>
        <v/>
      </c>
      <c r="M92" s="43">
        <f>IF(OR($L92="",$E92=""),"",IFERROR($L92-$E92,""))</f>
        <v/>
      </c>
      <c r="N92" s="44">
        <f>IF(NOT(AND($A92&lt;&gt;"",$B92&lt;&gt;"",ISNUMBER($C92),$C92&gt;0,ISNUMBER($D92),ISNUMBER($E92),$E92&gt;0,ISNUMBER($F92),$F92&gt;=0,$F92&lt;=1,OR($G92="",AND(ISNUMBER($G92),$G92&gt;=0,$G92&lt;=1)),$H92&lt;&gt;"",$I92&lt;&gt;"",ISNUMBER($J92))),"",IFERROR(IF($I92=Assumptions!$E$8,1,IF(OR(IF($G92="",Assumptions!$B$6,$G92)&lt;0,IF($G92="",Assumptions!$B$6,$G92)&gt;1),"",1-IF($G92="",Assumptions!$B$6,$G92))),""))</f>
        <v/>
      </c>
      <c r="O92" s="43">
        <f>IF(OR($L92="",$N92=""),"",IFERROR($L92*$N92,""))</f>
        <v/>
      </c>
      <c r="P92" s="43">
        <f>IF(OR($O92="",$E92=""),"",IFERROR($O92-$E92,""))</f>
        <v/>
      </c>
      <c r="Q92" s="43">
        <f>IF(NOT(AND($A92&lt;&gt;"",$B92&lt;&gt;"",ISNUMBER($C92),$C92&gt;0,ISNUMBER($D92),ISNUMBER($E92),$E92&gt;0,ISNUMBER($F92),$F92&gt;=0,$F92&lt;=1,OR($G92="",AND(ISNUMBER($G92),$G92&gt;=0,$G92&lt;=1)),$H92&lt;&gt;"",$I92&lt;&gt;"",ISNUMBER($J92))),"",IFERROR($E92*Assumptions!$B$5,""))</f>
        <v/>
      </c>
      <c r="R92" s="43">
        <f>IF($P92="","",IFERROR($P92*Assumptions!$B$5,""))</f>
        <v/>
      </c>
      <c r="S92" s="27">
        <f>IF(COUNTA($A92:$K92)=0,"",IFERROR(IF(OR($A92="",$B92="",$C92="",$D92="",$E92="",$F92="",$H92="",$I92="",$J92=""),"Review: complete required inputs",IF(OR(NOT(ISNUMBER($C92)),NOT(ISNUMBER($D92)),NOT(ISNUMBER($E92)),NOT(ISNUMBER($F92)),AND($G92&lt;&gt;"",NOT(ISNUMBER($G92))),NOT(ISNUMBER($J92)),$C92&lt;=0,$E92&lt;=0,$F92&lt;0,$F92&gt;1),"Review: invalid amount, size, percentage, or date",IF($I92=Assumptions!$E$8,"Deferred: scenario uses current rent",IF(OR($F92&lt;Assumptions!$B$7,$F92&gt;Assumptions!$B$8),"Review: increase outside threshold",IF(OR(IF($G92="",Assumptions!$B$6,$G92)&lt;0,IF($G92="",Assumptions!$B$6,$G92)&gt;1),"Review: churn assumption",IF($J92&gt;$D92,"Review: due date after effective period",IF($D92-$J92&lt;Assumptions!$B$10,"Review: short review window",IF($P92&lt;Assumptions!$B$9,"Review: expected impact below threshold","Ready for human review")))))))),"Review: check entered values"))</f>
        <v/>
      </c>
    </row>
    <row r="93" ht="31" customHeight="1">
      <c r="A93" s="16" t="n"/>
      <c r="B93" s="17" t="n"/>
      <c r="C93" s="37" t="n"/>
      <c r="D93" s="38" t="n"/>
      <c r="E93" s="39" t="n"/>
      <c r="F93" s="40" t="n"/>
      <c r="G93" s="40" t="n"/>
      <c r="H93" s="16" t="n"/>
      <c r="I93" s="17" t="n"/>
      <c r="J93" s="38" t="n"/>
      <c r="K93" s="16" t="n"/>
      <c r="L93" s="41">
        <f>IF(NOT(AND($A93&lt;&gt;"",$B93&lt;&gt;"",ISNUMBER($C93),$C93&gt;0,ISNUMBER($D93),ISNUMBER($E93),$E93&gt;0,ISNUMBER($F93),$F93&gt;=0,$F93&lt;=1,OR($G93="",AND(ISNUMBER($G93),$G93&gt;=0,$G93&lt;=1)),$H93&lt;&gt;"",$I93&lt;&gt;"",ISNUMBER($J93))),"",IFERROR(IF($I93=Assumptions!$E$8,$E93,$E93*(1+$F93)),""))</f>
        <v/>
      </c>
      <c r="M93" s="41">
        <f>IF(OR($L93="",$E93=""),"",IFERROR($L93-$E93,""))</f>
        <v/>
      </c>
      <c r="N93" s="42">
        <f>IF(NOT(AND($A93&lt;&gt;"",$B93&lt;&gt;"",ISNUMBER($C93),$C93&gt;0,ISNUMBER($D93),ISNUMBER($E93),$E93&gt;0,ISNUMBER($F93),$F93&gt;=0,$F93&lt;=1,OR($G93="",AND(ISNUMBER($G93),$G93&gt;=0,$G93&lt;=1)),$H93&lt;&gt;"",$I93&lt;&gt;"",ISNUMBER($J93))),"",IFERROR(IF($I93=Assumptions!$E$8,1,IF(OR(IF($G93="",Assumptions!$B$6,$G93)&lt;0,IF($G93="",Assumptions!$B$6,$G93)&gt;1),"",1-IF($G93="",Assumptions!$B$6,$G93))),""))</f>
        <v/>
      </c>
      <c r="O93" s="41">
        <f>IF(OR($L93="",$N93=""),"",IFERROR($L93*$N93,""))</f>
        <v/>
      </c>
      <c r="P93" s="41">
        <f>IF(OR($O93="",$E93=""),"",IFERROR($O93-$E93,""))</f>
        <v/>
      </c>
      <c r="Q93" s="41">
        <f>IF(NOT(AND($A93&lt;&gt;"",$B93&lt;&gt;"",ISNUMBER($C93),$C93&gt;0,ISNUMBER($D93),ISNUMBER($E93),$E93&gt;0,ISNUMBER($F93),$F93&gt;=0,$F93&lt;=1,OR($G93="",AND(ISNUMBER($G93),$G93&gt;=0,$G93&lt;=1)),$H93&lt;&gt;"",$I93&lt;&gt;"",ISNUMBER($J93))),"",IFERROR($E93*Assumptions!$B$5,""))</f>
        <v/>
      </c>
      <c r="R93" s="41">
        <f>IF($P93="","",IFERROR($P93*Assumptions!$B$5,""))</f>
        <v/>
      </c>
      <c r="S93" s="24">
        <f>IF(COUNTA($A93:$K93)=0,"",IFERROR(IF(OR($A93="",$B93="",$C93="",$D93="",$E93="",$F93="",$H93="",$I93="",$J93=""),"Review: complete required inputs",IF(OR(NOT(ISNUMBER($C93)),NOT(ISNUMBER($D93)),NOT(ISNUMBER($E93)),NOT(ISNUMBER($F93)),AND($G93&lt;&gt;"",NOT(ISNUMBER($G93))),NOT(ISNUMBER($J93)),$C93&lt;=0,$E93&lt;=0,$F93&lt;0,$F93&gt;1),"Review: invalid amount, size, percentage, or date",IF($I93=Assumptions!$E$8,"Deferred: scenario uses current rent",IF(OR($F93&lt;Assumptions!$B$7,$F93&gt;Assumptions!$B$8),"Review: increase outside threshold",IF(OR(IF($G93="",Assumptions!$B$6,$G93)&lt;0,IF($G93="",Assumptions!$B$6,$G93)&gt;1),"Review: churn assumption",IF($J93&gt;$D93,"Review: due date after effective period",IF($D93-$J93&lt;Assumptions!$B$10,"Review: short review window",IF($P93&lt;Assumptions!$B$9,"Review: expected impact below threshold","Ready for human review")))))))),"Review: check entered values"))</f>
        <v/>
      </c>
    </row>
    <row r="94" ht="31" customHeight="1">
      <c r="A94" s="16" t="n"/>
      <c r="B94" s="17" t="n"/>
      <c r="C94" s="37" t="n"/>
      <c r="D94" s="38" t="n"/>
      <c r="E94" s="39" t="n"/>
      <c r="F94" s="40" t="n"/>
      <c r="G94" s="40" t="n"/>
      <c r="H94" s="16" t="n"/>
      <c r="I94" s="17" t="n"/>
      <c r="J94" s="38" t="n"/>
      <c r="K94" s="16" t="n"/>
      <c r="L94" s="43">
        <f>IF(NOT(AND($A94&lt;&gt;"",$B94&lt;&gt;"",ISNUMBER($C94),$C94&gt;0,ISNUMBER($D94),ISNUMBER($E94),$E94&gt;0,ISNUMBER($F94),$F94&gt;=0,$F94&lt;=1,OR($G94="",AND(ISNUMBER($G94),$G94&gt;=0,$G94&lt;=1)),$H94&lt;&gt;"",$I94&lt;&gt;"",ISNUMBER($J94))),"",IFERROR(IF($I94=Assumptions!$E$8,$E94,$E94*(1+$F94)),""))</f>
        <v/>
      </c>
      <c r="M94" s="43">
        <f>IF(OR($L94="",$E94=""),"",IFERROR($L94-$E94,""))</f>
        <v/>
      </c>
      <c r="N94" s="44">
        <f>IF(NOT(AND($A94&lt;&gt;"",$B94&lt;&gt;"",ISNUMBER($C94),$C94&gt;0,ISNUMBER($D94),ISNUMBER($E94),$E94&gt;0,ISNUMBER($F94),$F94&gt;=0,$F94&lt;=1,OR($G94="",AND(ISNUMBER($G94),$G94&gt;=0,$G94&lt;=1)),$H94&lt;&gt;"",$I94&lt;&gt;"",ISNUMBER($J94))),"",IFERROR(IF($I94=Assumptions!$E$8,1,IF(OR(IF($G94="",Assumptions!$B$6,$G94)&lt;0,IF($G94="",Assumptions!$B$6,$G94)&gt;1),"",1-IF($G94="",Assumptions!$B$6,$G94))),""))</f>
        <v/>
      </c>
      <c r="O94" s="43">
        <f>IF(OR($L94="",$N94=""),"",IFERROR($L94*$N94,""))</f>
        <v/>
      </c>
      <c r="P94" s="43">
        <f>IF(OR($O94="",$E94=""),"",IFERROR($O94-$E94,""))</f>
        <v/>
      </c>
      <c r="Q94" s="43">
        <f>IF(NOT(AND($A94&lt;&gt;"",$B94&lt;&gt;"",ISNUMBER($C94),$C94&gt;0,ISNUMBER($D94),ISNUMBER($E94),$E94&gt;0,ISNUMBER($F94),$F94&gt;=0,$F94&lt;=1,OR($G94="",AND(ISNUMBER($G94),$G94&gt;=0,$G94&lt;=1)),$H94&lt;&gt;"",$I94&lt;&gt;"",ISNUMBER($J94))),"",IFERROR($E94*Assumptions!$B$5,""))</f>
        <v/>
      </c>
      <c r="R94" s="43">
        <f>IF($P94="","",IFERROR($P94*Assumptions!$B$5,""))</f>
        <v/>
      </c>
      <c r="S94" s="27">
        <f>IF(COUNTA($A94:$K94)=0,"",IFERROR(IF(OR($A94="",$B94="",$C94="",$D94="",$E94="",$F94="",$H94="",$I94="",$J94=""),"Review: complete required inputs",IF(OR(NOT(ISNUMBER($C94)),NOT(ISNUMBER($D94)),NOT(ISNUMBER($E94)),NOT(ISNUMBER($F94)),AND($G94&lt;&gt;"",NOT(ISNUMBER($G94))),NOT(ISNUMBER($J94)),$C94&lt;=0,$E94&lt;=0,$F94&lt;0,$F94&gt;1),"Review: invalid amount, size, percentage, or date",IF($I94=Assumptions!$E$8,"Deferred: scenario uses current rent",IF(OR($F94&lt;Assumptions!$B$7,$F94&gt;Assumptions!$B$8),"Review: increase outside threshold",IF(OR(IF($G94="",Assumptions!$B$6,$G94)&lt;0,IF($G94="",Assumptions!$B$6,$G94)&gt;1),"Review: churn assumption",IF($J94&gt;$D94,"Review: due date after effective period",IF($D94-$J94&lt;Assumptions!$B$10,"Review: short review window",IF($P94&lt;Assumptions!$B$9,"Review: expected impact below threshold","Ready for human review")))))))),"Review: check entered values"))</f>
        <v/>
      </c>
    </row>
    <row r="95" ht="31" customHeight="1">
      <c r="A95" s="16" t="n"/>
      <c r="B95" s="17" t="n"/>
      <c r="C95" s="37" t="n"/>
      <c r="D95" s="38" t="n"/>
      <c r="E95" s="39" t="n"/>
      <c r="F95" s="40" t="n"/>
      <c r="G95" s="40" t="n"/>
      <c r="H95" s="16" t="n"/>
      <c r="I95" s="17" t="n"/>
      <c r="J95" s="38" t="n"/>
      <c r="K95" s="16" t="n"/>
      <c r="L95" s="41">
        <f>IF(NOT(AND($A95&lt;&gt;"",$B95&lt;&gt;"",ISNUMBER($C95),$C95&gt;0,ISNUMBER($D95),ISNUMBER($E95),$E95&gt;0,ISNUMBER($F95),$F95&gt;=0,$F95&lt;=1,OR($G95="",AND(ISNUMBER($G95),$G95&gt;=0,$G95&lt;=1)),$H95&lt;&gt;"",$I95&lt;&gt;"",ISNUMBER($J95))),"",IFERROR(IF($I95=Assumptions!$E$8,$E95,$E95*(1+$F95)),""))</f>
        <v/>
      </c>
      <c r="M95" s="41">
        <f>IF(OR($L95="",$E95=""),"",IFERROR($L95-$E95,""))</f>
        <v/>
      </c>
      <c r="N95" s="42">
        <f>IF(NOT(AND($A95&lt;&gt;"",$B95&lt;&gt;"",ISNUMBER($C95),$C95&gt;0,ISNUMBER($D95),ISNUMBER($E95),$E95&gt;0,ISNUMBER($F95),$F95&gt;=0,$F95&lt;=1,OR($G95="",AND(ISNUMBER($G95),$G95&gt;=0,$G95&lt;=1)),$H95&lt;&gt;"",$I95&lt;&gt;"",ISNUMBER($J95))),"",IFERROR(IF($I95=Assumptions!$E$8,1,IF(OR(IF($G95="",Assumptions!$B$6,$G95)&lt;0,IF($G95="",Assumptions!$B$6,$G95)&gt;1),"",1-IF($G95="",Assumptions!$B$6,$G95))),""))</f>
        <v/>
      </c>
      <c r="O95" s="41">
        <f>IF(OR($L95="",$N95=""),"",IFERROR($L95*$N95,""))</f>
        <v/>
      </c>
      <c r="P95" s="41">
        <f>IF(OR($O95="",$E95=""),"",IFERROR($O95-$E95,""))</f>
        <v/>
      </c>
      <c r="Q95" s="41">
        <f>IF(NOT(AND($A95&lt;&gt;"",$B95&lt;&gt;"",ISNUMBER($C95),$C95&gt;0,ISNUMBER($D95),ISNUMBER($E95),$E95&gt;0,ISNUMBER($F95),$F95&gt;=0,$F95&lt;=1,OR($G95="",AND(ISNUMBER($G95),$G95&gt;=0,$G95&lt;=1)),$H95&lt;&gt;"",$I95&lt;&gt;"",ISNUMBER($J95))),"",IFERROR($E95*Assumptions!$B$5,""))</f>
        <v/>
      </c>
      <c r="R95" s="41">
        <f>IF($P95="","",IFERROR($P95*Assumptions!$B$5,""))</f>
        <v/>
      </c>
      <c r="S95" s="24">
        <f>IF(COUNTA($A95:$K95)=0,"",IFERROR(IF(OR($A95="",$B95="",$C95="",$D95="",$E95="",$F95="",$H95="",$I95="",$J95=""),"Review: complete required inputs",IF(OR(NOT(ISNUMBER($C95)),NOT(ISNUMBER($D95)),NOT(ISNUMBER($E95)),NOT(ISNUMBER($F95)),AND($G95&lt;&gt;"",NOT(ISNUMBER($G95))),NOT(ISNUMBER($J95)),$C95&lt;=0,$E95&lt;=0,$F95&lt;0,$F95&gt;1),"Review: invalid amount, size, percentage, or date",IF($I95=Assumptions!$E$8,"Deferred: scenario uses current rent",IF(OR($F95&lt;Assumptions!$B$7,$F95&gt;Assumptions!$B$8),"Review: increase outside threshold",IF(OR(IF($G95="",Assumptions!$B$6,$G95)&lt;0,IF($G95="",Assumptions!$B$6,$G95)&gt;1),"Review: churn assumption",IF($J95&gt;$D95,"Review: due date after effective period",IF($D95-$J95&lt;Assumptions!$B$10,"Review: short review window",IF($P95&lt;Assumptions!$B$9,"Review: expected impact below threshold","Ready for human review")))))))),"Review: check entered values"))</f>
        <v/>
      </c>
    </row>
    <row r="96" ht="31" customHeight="1">
      <c r="A96" s="16" t="n"/>
      <c r="B96" s="17" t="n"/>
      <c r="C96" s="37" t="n"/>
      <c r="D96" s="38" t="n"/>
      <c r="E96" s="39" t="n"/>
      <c r="F96" s="40" t="n"/>
      <c r="G96" s="40" t="n"/>
      <c r="H96" s="16" t="n"/>
      <c r="I96" s="17" t="n"/>
      <c r="J96" s="38" t="n"/>
      <c r="K96" s="16" t="n"/>
      <c r="L96" s="43">
        <f>IF(NOT(AND($A96&lt;&gt;"",$B96&lt;&gt;"",ISNUMBER($C96),$C96&gt;0,ISNUMBER($D96),ISNUMBER($E96),$E96&gt;0,ISNUMBER($F96),$F96&gt;=0,$F96&lt;=1,OR($G96="",AND(ISNUMBER($G96),$G96&gt;=0,$G96&lt;=1)),$H96&lt;&gt;"",$I96&lt;&gt;"",ISNUMBER($J96))),"",IFERROR(IF($I96=Assumptions!$E$8,$E96,$E96*(1+$F96)),""))</f>
        <v/>
      </c>
      <c r="M96" s="43">
        <f>IF(OR($L96="",$E96=""),"",IFERROR($L96-$E96,""))</f>
        <v/>
      </c>
      <c r="N96" s="44">
        <f>IF(NOT(AND($A96&lt;&gt;"",$B96&lt;&gt;"",ISNUMBER($C96),$C96&gt;0,ISNUMBER($D96),ISNUMBER($E96),$E96&gt;0,ISNUMBER($F96),$F96&gt;=0,$F96&lt;=1,OR($G96="",AND(ISNUMBER($G96),$G96&gt;=0,$G96&lt;=1)),$H96&lt;&gt;"",$I96&lt;&gt;"",ISNUMBER($J96))),"",IFERROR(IF($I96=Assumptions!$E$8,1,IF(OR(IF($G96="",Assumptions!$B$6,$G96)&lt;0,IF($G96="",Assumptions!$B$6,$G96)&gt;1),"",1-IF($G96="",Assumptions!$B$6,$G96))),""))</f>
        <v/>
      </c>
      <c r="O96" s="43">
        <f>IF(OR($L96="",$N96=""),"",IFERROR($L96*$N96,""))</f>
        <v/>
      </c>
      <c r="P96" s="43">
        <f>IF(OR($O96="",$E96=""),"",IFERROR($O96-$E96,""))</f>
        <v/>
      </c>
      <c r="Q96" s="43">
        <f>IF(NOT(AND($A96&lt;&gt;"",$B96&lt;&gt;"",ISNUMBER($C96),$C96&gt;0,ISNUMBER($D96),ISNUMBER($E96),$E96&gt;0,ISNUMBER($F96),$F96&gt;=0,$F96&lt;=1,OR($G96="",AND(ISNUMBER($G96),$G96&gt;=0,$G96&lt;=1)),$H96&lt;&gt;"",$I96&lt;&gt;"",ISNUMBER($J96))),"",IFERROR($E96*Assumptions!$B$5,""))</f>
        <v/>
      </c>
      <c r="R96" s="43">
        <f>IF($P96="","",IFERROR($P96*Assumptions!$B$5,""))</f>
        <v/>
      </c>
      <c r="S96" s="27">
        <f>IF(COUNTA($A96:$K96)=0,"",IFERROR(IF(OR($A96="",$B96="",$C96="",$D96="",$E96="",$F96="",$H96="",$I96="",$J96=""),"Review: complete required inputs",IF(OR(NOT(ISNUMBER($C96)),NOT(ISNUMBER($D96)),NOT(ISNUMBER($E96)),NOT(ISNUMBER($F96)),AND($G96&lt;&gt;"",NOT(ISNUMBER($G96))),NOT(ISNUMBER($J96)),$C96&lt;=0,$E96&lt;=0,$F96&lt;0,$F96&gt;1),"Review: invalid amount, size, percentage, or date",IF($I96=Assumptions!$E$8,"Deferred: scenario uses current rent",IF(OR($F96&lt;Assumptions!$B$7,$F96&gt;Assumptions!$B$8),"Review: increase outside threshold",IF(OR(IF($G96="",Assumptions!$B$6,$G96)&lt;0,IF($G96="",Assumptions!$B$6,$G96)&gt;1),"Review: churn assumption",IF($J96&gt;$D96,"Review: due date after effective period",IF($D96-$J96&lt;Assumptions!$B$10,"Review: short review window",IF($P96&lt;Assumptions!$B$9,"Review: expected impact below threshold","Ready for human review")))))))),"Review: check entered values"))</f>
        <v/>
      </c>
    </row>
    <row r="97" ht="31" customHeight="1">
      <c r="A97" s="16" t="n"/>
      <c r="B97" s="17" t="n"/>
      <c r="C97" s="37" t="n"/>
      <c r="D97" s="38" t="n"/>
      <c r="E97" s="39" t="n"/>
      <c r="F97" s="40" t="n"/>
      <c r="G97" s="40" t="n"/>
      <c r="H97" s="16" t="n"/>
      <c r="I97" s="17" t="n"/>
      <c r="J97" s="38" t="n"/>
      <c r="K97" s="16" t="n"/>
      <c r="L97" s="41">
        <f>IF(NOT(AND($A97&lt;&gt;"",$B97&lt;&gt;"",ISNUMBER($C97),$C97&gt;0,ISNUMBER($D97),ISNUMBER($E97),$E97&gt;0,ISNUMBER($F97),$F97&gt;=0,$F97&lt;=1,OR($G97="",AND(ISNUMBER($G97),$G97&gt;=0,$G97&lt;=1)),$H97&lt;&gt;"",$I97&lt;&gt;"",ISNUMBER($J97))),"",IFERROR(IF($I97=Assumptions!$E$8,$E97,$E97*(1+$F97)),""))</f>
        <v/>
      </c>
      <c r="M97" s="41">
        <f>IF(OR($L97="",$E97=""),"",IFERROR($L97-$E97,""))</f>
        <v/>
      </c>
      <c r="N97" s="42">
        <f>IF(NOT(AND($A97&lt;&gt;"",$B97&lt;&gt;"",ISNUMBER($C97),$C97&gt;0,ISNUMBER($D97),ISNUMBER($E97),$E97&gt;0,ISNUMBER($F97),$F97&gt;=0,$F97&lt;=1,OR($G97="",AND(ISNUMBER($G97),$G97&gt;=0,$G97&lt;=1)),$H97&lt;&gt;"",$I97&lt;&gt;"",ISNUMBER($J97))),"",IFERROR(IF($I97=Assumptions!$E$8,1,IF(OR(IF($G97="",Assumptions!$B$6,$G97)&lt;0,IF($G97="",Assumptions!$B$6,$G97)&gt;1),"",1-IF($G97="",Assumptions!$B$6,$G97))),""))</f>
        <v/>
      </c>
      <c r="O97" s="41">
        <f>IF(OR($L97="",$N97=""),"",IFERROR($L97*$N97,""))</f>
        <v/>
      </c>
      <c r="P97" s="41">
        <f>IF(OR($O97="",$E97=""),"",IFERROR($O97-$E97,""))</f>
        <v/>
      </c>
      <c r="Q97" s="41">
        <f>IF(NOT(AND($A97&lt;&gt;"",$B97&lt;&gt;"",ISNUMBER($C97),$C97&gt;0,ISNUMBER($D97),ISNUMBER($E97),$E97&gt;0,ISNUMBER($F97),$F97&gt;=0,$F97&lt;=1,OR($G97="",AND(ISNUMBER($G97),$G97&gt;=0,$G97&lt;=1)),$H97&lt;&gt;"",$I97&lt;&gt;"",ISNUMBER($J97))),"",IFERROR($E97*Assumptions!$B$5,""))</f>
        <v/>
      </c>
      <c r="R97" s="41">
        <f>IF($P97="","",IFERROR($P97*Assumptions!$B$5,""))</f>
        <v/>
      </c>
      <c r="S97" s="24">
        <f>IF(COUNTA($A97:$K97)=0,"",IFERROR(IF(OR($A97="",$B97="",$C97="",$D97="",$E97="",$F97="",$H97="",$I97="",$J97=""),"Review: complete required inputs",IF(OR(NOT(ISNUMBER($C97)),NOT(ISNUMBER($D97)),NOT(ISNUMBER($E97)),NOT(ISNUMBER($F97)),AND($G97&lt;&gt;"",NOT(ISNUMBER($G97))),NOT(ISNUMBER($J97)),$C97&lt;=0,$E97&lt;=0,$F97&lt;0,$F97&gt;1),"Review: invalid amount, size, percentage, or date",IF($I97=Assumptions!$E$8,"Deferred: scenario uses current rent",IF(OR($F97&lt;Assumptions!$B$7,$F97&gt;Assumptions!$B$8),"Review: increase outside threshold",IF(OR(IF($G97="",Assumptions!$B$6,$G97)&lt;0,IF($G97="",Assumptions!$B$6,$G97)&gt;1),"Review: churn assumption",IF($J97&gt;$D97,"Review: due date after effective period",IF($D97-$J97&lt;Assumptions!$B$10,"Review: short review window",IF($P97&lt;Assumptions!$B$9,"Review: expected impact below threshold","Ready for human review")))))))),"Review: check entered values"))</f>
        <v/>
      </c>
    </row>
    <row r="98" ht="31" customHeight="1">
      <c r="A98" s="16" t="n"/>
      <c r="B98" s="17" t="n"/>
      <c r="C98" s="37" t="n"/>
      <c r="D98" s="38" t="n"/>
      <c r="E98" s="39" t="n"/>
      <c r="F98" s="40" t="n"/>
      <c r="G98" s="40" t="n"/>
      <c r="H98" s="16" t="n"/>
      <c r="I98" s="17" t="n"/>
      <c r="J98" s="38" t="n"/>
      <c r="K98" s="16" t="n"/>
      <c r="L98" s="43">
        <f>IF(NOT(AND($A98&lt;&gt;"",$B98&lt;&gt;"",ISNUMBER($C98),$C98&gt;0,ISNUMBER($D98),ISNUMBER($E98),$E98&gt;0,ISNUMBER($F98),$F98&gt;=0,$F98&lt;=1,OR($G98="",AND(ISNUMBER($G98),$G98&gt;=0,$G98&lt;=1)),$H98&lt;&gt;"",$I98&lt;&gt;"",ISNUMBER($J98))),"",IFERROR(IF($I98=Assumptions!$E$8,$E98,$E98*(1+$F98)),""))</f>
        <v/>
      </c>
      <c r="M98" s="43">
        <f>IF(OR($L98="",$E98=""),"",IFERROR($L98-$E98,""))</f>
        <v/>
      </c>
      <c r="N98" s="44">
        <f>IF(NOT(AND($A98&lt;&gt;"",$B98&lt;&gt;"",ISNUMBER($C98),$C98&gt;0,ISNUMBER($D98),ISNUMBER($E98),$E98&gt;0,ISNUMBER($F98),$F98&gt;=0,$F98&lt;=1,OR($G98="",AND(ISNUMBER($G98),$G98&gt;=0,$G98&lt;=1)),$H98&lt;&gt;"",$I98&lt;&gt;"",ISNUMBER($J98))),"",IFERROR(IF($I98=Assumptions!$E$8,1,IF(OR(IF($G98="",Assumptions!$B$6,$G98)&lt;0,IF($G98="",Assumptions!$B$6,$G98)&gt;1),"",1-IF($G98="",Assumptions!$B$6,$G98))),""))</f>
        <v/>
      </c>
      <c r="O98" s="43">
        <f>IF(OR($L98="",$N98=""),"",IFERROR($L98*$N98,""))</f>
        <v/>
      </c>
      <c r="P98" s="43">
        <f>IF(OR($O98="",$E98=""),"",IFERROR($O98-$E98,""))</f>
        <v/>
      </c>
      <c r="Q98" s="43">
        <f>IF(NOT(AND($A98&lt;&gt;"",$B98&lt;&gt;"",ISNUMBER($C98),$C98&gt;0,ISNUMBER($D98),ISNUMBER($E98),$E98&gt;0,ISNUMBER($F98),$F98&gt;=0,$F98&lt;=1,OR($G98="",AND(ISNUMBER($G98),$G98&gt;=0,$G98&lt;=1)),$H98&lt;&gt;"",$I98&lt;&gt;"",ISNUMBER($J98))),"",IFERROR($E98*Assumptions!$B$5,""))</f>
        <v/>
      </c>
      <c r="R98" s="43">
        <f>IF($P98="","",IFERROR($P98*Assumptions!$B$5,""))</f>
        <v/>
      </c>
      <c r="S98" s="27">
        <f>IF(COUNTA($A98:$K98)=0,"",IFERROR(IF(OR($A98="",$B98="",$C98="",$D98="",$E98="",$F98="",$H98="",$I98="",$J98=""),"Review: complete required inputs",IF(OR(NOT(ISNUMBER($C98)),NOT(ISNUMBER($D98)),NOT(ISNUMBER($E98)),NOT(ISNUMBER($F98)),AND($G98&lt;&gt;"",NOT(ISNUMBER($G98))),NOT(ISNUMBER($J98)),$C98&lt;=0,$E98&lt;=0,$F98&lt;0,$F98&gt;1),"Review: invalid amount, size, percentage, or date",IF($I98=Assumptions!$E$8,"Deferred: scenario uses current rent",IF(OR($F98&lt;Assumptions!$B$7,$F98&gt;Assumptions!$B$8),"Review: increase outside threshold",IF(OR(IF($G98="",Assumptions!$B$6,$G98)&lt;0,IF($G98="",Assumptions!$B$6,$G98)&gt;1),"Review: churn assumption",IF($J98&gt;$D98,"Review: due date after effective period",IF($D98-$J98&lt;Assumptions!$B$10,"Review: short review window",IF($P98&lt;Assumptions!$B$9,"Review: expected impact below threshold","Ready for human review")))))))),"Review: check entered values"))</f>
        <v/>
      </c>
    </row>
    <row r="99" ht="31" customHeight="1">
      <c r="A99" s="16" t="n"/>
      <c r="B99" s="17" t="n"/>
      <c r="C99" s="37" t="n"/>
      <c r="D99" s="38" t="n"/>
      <c r="E99" s="39" t="n"/>
      <c r="F99" s="40" t="n"/>
      <c r="G99" s="40" t="n"/>
      <c r="H99" s="16" t="n"/>
      <c r="I99" s="17" t="n"/>
      <c r="J99" s="38" t="n"/>
      <c r="K99" s="16" t="n"/>
      <c r="L99" s="41">
        <f>IF(NOT(AND($A99&lt;&gt;"",$B99&lt;&gt;"",ISNUMBER($C99),$C99&gt;0,ISNUMBER($D99),ISNUMBER($E99),$E99&gt;0,ISNUMBER($F99),$F99&gt;=0,$F99&lt;=1,OR($G99="",AND(ISNUMBER($G99),$G99&gt;=0,$G99&lt;=1)),$H99&lt;&gt;"",$I99&lt;&gt;"",ISNUMBER($J99))),"",IFERROR(IF($I99=Assumptions!$E$8,$E99,$E99*(1+$F99)),""))</f>
        <v/>
      </c>
      <c r="M99" s="41">
        <f>IF(OR($L99="",$E99=""),"",IFERROR($L99-$E99,""))</f>
        <v/>
      </c>
      <c r="N99" s="42">
        <f>IF(NOT(AND($A99&lt;&gt;"",$B99&lt;&gt;"",ISNUMBER($C99),$C99&gt;0,ISNUMBER($D99),ISNUMBER($E99),$E99&gt;0,ISNUMBER($F99),$F99&gt;=0,$F99&lt;=1,OR($G99="",AND(ISNUMBER($G99),$G99&gt;=0,$G99&lt;=1)),$H99&lt;&gt;"",$I99&lt;&gt;"",ISNUMBER($J99))),"",IFERROR(IF($I99=Assumptions!$E$8,1,IF(OR(IF($G99="",Assumptions!$B$6,$G99)&lt;0,IF($G99="",Assumptions!$B$6,$G99)&gt;1),"",1-IF($G99="",Assumptions!$B$6,$G99))),""))</f>
        <v/>
      </c>
      <c r="O99" s="41">
        <f>IF(OR($L99="",$N99=""),"",IFERROR($L99*$N99,""))</f>
        <v/>
      </c>
      <c r="P99" s="41">
        <f>IF(OR($O99="",$E99=""),"",IFERROR($O99-$E99,""))</f>
        <v/>
      </c>
      <c r="Q99" s="41">
        <f>IF(NOT(AND($A99&lt;&gt;"",$B99&lt;&gt;"",ISNUMBER($C99),$C99&gt;0,ISNUMBER($D99),ISNUMBER($E99),$E99&gt;0,ISNUMBER($F99),$F99&gt;=0,$F99&lt;=1,OR($G99="",AND(ISNUMBER($G99),$G99&gt;=0,$G99&lt;=1)),$H99&lt;&gt;"",$I99&lt;&gt;"",ISNUMBER($J99))),"",IFERROR($E99*Assumptions!$B$5,""))</f>
        <v/>
      </c>
      <c r="R99" s="41">
        <f>IF($P99="","",IFERROR($P99*Assumptions!$B$5,""))</f>
        <v/>
      </c>
      <c r="S99" s="24">
        <f>IF(COUNTA($A99:$K99)=0,"",IFERROR(IF(OR($A99="",$B99="",$C99="",$D99="",$E99="",$F99="",$H99="",$I99="",$J99=""),"Review: complete required inputs",IF(OR(NOT(ISNUMBER($C99)),NOT(ISNUMBER($D99)),NOT(ISNUMBER($E99)),NOT(ISNUMBER($F99)),AND($G99&lt;&gt;"",NOT(ISNUMBER($G99))),NOT(ISNUMBER($J99)),$C99&lt;=0,$E99&lt;=0,$F99&lt;0,$F99&gt;1),"Review: invalid amount, size, percentage, or date",IF($I99=Assumptions!$E$8,"Deferred: scenario uses current rent",IF(OR($F99&lt;Assumptions!$B$7,$F99&gt;Assumptions!$B$8),"Review: increase outside threshold",IF(OR(IF($G99="",Assumptions!$B$6,$G99)&lt;0,IF($G99="",Assumptions!$B$6,$G99)&gt;1),"Review: churn assumption",IF($J99&gt;$D99,"Review: due date after effective period",IF($D99-$J99&lt;Assumptions!$B$10,"Review: short review window",IF($P99&lt;Assumptions!$B$9,"Review: expected impact below threshold","Ready for human review")))))))),"Review: check entered values"))</f>
        <v/>
      </c>
    </row>
    <row r="100" ht="31" customHeight="1">
      <c r="A100" s="16" t="n"/>
      <c r="B100" s="17" t="n"/>
      <c r="C100" s="37" t="n"/>
      <c r="D100" s="38" t="n"/>
      <c r="E100" s="39" t="n"/>
      <c r="F100" s="40" t="n"/>
      <c r="G100" s="40" t="n"/>
      <c r="H100" s="16" t="n"/>
      <c r="I100" s="17" t="n"/>
      <c r="J100" s="38" t="n"/>
      <c r="K100" s="16" t="n"/>
      <c r="L100" s="43">
        <f>IF(NOT(AND($A100&lt;&gt;"",$B100&lt;&gt;"",ISNUMBER($C100),$C100&gt;0,ISNUMBER($D100),ISNUMBER($E100),$E100&gt;0,ISNUMBER($F100),$F100&gt;=0,$F100&lt;=1,OR($G100="",AND(ISNUMBER($G100),$G100&gt;=0,$G100&lt;=1)),$H100&lt;&gt;"",$I100&lt;&gt;"",ISNUMBER($J100))),"",IFERROR(IF($I100=Assumptions!$E$8,$E100,$E100*(1+$F100)),""))</f>
        <v/>
      </c>
      <c r="M100" s="43">
        <f>IF(OR($L100="",$E100=""),"",IFERROR($L100-$E100,""))</f>
        <v/>
      </c>
      <c r="N100" s="44">
        <f>IF(NOT(AND($A100&lt;&gt;"",$B100&lt;&gt;"",ISNUMBER($C100),$C100&gt;0,ISNUMBER($D100),ISNUMBER($E100),$E100&gt;0,ISNUMBER($F100),$F100&gt;=0,$F100&lt;=1,OR($G100="",AND(ISNUMBER($G100),$G100&gt;=0,$G100&lt;=1)),$H100&lt;&gt;"",$I100&lt;&gt;"",ISNUMBER($J100))),"",IFERROR(IF($I100=Assumptions!$E$8,1,IF(OR(IF($G100="",Assumptions!$B$6,$G100)&lt;0,IF($G100="",Assumptions!$B$6,$G100)&gt;1),"",1-IF($G100="",Assumptions!$B$6,$G100))),""))</f>
        <v/>
      </c>
      <c r="O100" s="43">
        <f>IF(OR($L100="",$N100=""),"",IFERROR($L100*$N100,""))</f>
        <v/>
      </c>
      <c r="P100" s="43">
        <f>IF(OR($O100="",$E100=""),"",IFERROR($O100-$E100,""))</f>
        <v/>
      </c>
      <c r="Q100" s="43">
        <f>IF(NOT(AND($A100&lt;&gt;"",$B100&lt;&gt;"",ISNUMBER($C100),$C100&gt;0,ISNUMBER($D100),ISNUMBER($E100),$E100&gt;0,ISNUMBER($F100),$F100&gt;=0,$F100&lt;=1,OR($G100="",AND(ISNUMBER($G100),$G100&gt;=0,$G100&lt;=1)),$H100&lt;&gt;"",$I100&lt;&gt;"",ISNUMBER($J100))),"",IFERROR($E100*Assumptions!$B$5,""))</f>
        <v/>
      </c>
      <c r="R100" s="43">
        <f>IF($P100="","",IFERROR($P100*Assumptions!$B$5,""))</f>
        <v/>
      </c>
      <c r="S100" s="27">
        <f>IF(COUNTA($A100:$K100)=0,"",IFERROR(IF(OR($A100="",$B100="",$C100="",$D100="",$E100="",$F100="",$H100="",$I100="",$J100=""),"Review: complete required inputs",IF(OR(NOT(ISNUMBER($C100)),NOT(ISNUMBER($D100)),NOT(ISNUMBER($E100)),NOT(ISNUMBER($F100)),AND($G100&lt;&gt;"",NOT(ISNUMBER($G100))),NOT(ISNUMBER($J100)),$C100&lt;=0,$E100&lt;=0,$F100&lt;0,$F100&gt;1),"Review: invalid amount, size, percentage, or date",IF($I100=Assumptions!$E$8,"Deferred: scenario uses current rent",IF(OR($F100&lt;Assumptions!$B$7,$F100&gt;Assumptions!$B$8),"Review: increase outside threshold",IF(OR(IF($G100="",Assumptions!$B$6,$G100)&lt;0,IF($G100="",Assumptions!$B$6,$G100)&gt;1),"Review: churn assumption",IF($J100&gt;$D100,"Review: due date after effective period",IF($D100-$J100&lt;Assumptions!$B$10,"Review: short review window",IF($P100&lt;Assumptions!$B$9,"Review: expected impact below threshold","Ready for human review")))))))),"Review: check entered values"))</f>
        <v/>
      </c>
    </row>
    <row r="101" ht="31" customHeight="1">
      <c r="A101" s="16" t="n"/>
      <c r="B101" s="17" t="n"/>
      <c r="C101" s="37" t="n"/>
      <c r="D101" s="38" t="n"/>
      <c r="E101" s="39" t="n"/>
      <c r="F101" s="40" t="n"/>
      <c r="G101" s="40" t="n"/>
      <c r="H101" s="16" t="n"/>
      <c r="I101" s="17" t="n"/>
      <c r="J101" s="38" t="n"/>
      <c r="K101" s="16" t="n"/>
      <c r="L101" s="41">
        <f>IF(NOT(AND($A101&lt;&gt;"",$B101&lt;&gt;"",ISNUMBER($C101),$C101&gt;0,ISNUMBER($D101),ISNUMBER($E101),$E101&gt;0,ISNUMBER($F101),$F101&gt;=0,$F101&lt;=1,OR($G101="",AND(ISNUMBER($G101),$G101&gt;=0,$G101&lt;=1)),$H101&lt;&gt;"",$I101&lt;&gt;"",ISNUMBER($J101))),"",IFERROR(IF($I101=Assumptions!$E$8,$E101,$E101*(1+$F101)),""))</f>
        <v/>
      </c>
      <c r="M101" s="41">
        <f>IF(OR($L101="",$E101=""),"",IFERROR($L101-$E101,""))</f>
        <v/>
      </c>
      <c r="N101" s="42">
        <f>IF(NOT(AND($A101&lt;&gt;"",$B101&lt;&gt;"",ISNUMBER($C101),$C101&gt;0,ISNUMBER($D101),ISNUMBER($E101),$E101&gt;0,ISNUMBER($F101),$F101&gt;=0,$F101&lt;=1,OR($G101="",AND(ISNUMBER($G101),$G101&gt;=0,$G101&lt;=1)),$H101&lt;&gt;"",$I101&lt;&gt;"",ISNUMBER($J101))),"",IFERROR(IF($I101=Assumptions!$E$8,1,IF(OR(IF($G101="",Assumptions!$B$6,$G101)&lt;0,IF($G101="",Assumptions!$B$6,$G101)&gt;1),"",1-IF($G101="",Assumptions!$B$6,$G101))),""))</f>
        <v/>
      </c>
      <c r="O101" s="41">
        <f>IF(OR($L101="",$N101=""),"",IFERROR($L101*$N101,""))</f>
        <v/>
      </c>
      <c r="P101" s="41">
        <f>IF(OR($O101="",$E101=""),"",IFERROR($O101-$E101,""))</f>
        <v/>
      </c>
      <c r="Q101" s="41">
        <f>IF(NOT(AND($A101&lt;&gt;"",$B101&lt;&gt;"",ISNUMBER($C101),$C101&gt;0,ISNUMBER($D101),ISNUMBER($E101),$E101&gt;0,ISNUMBER($F101),$F101&gt;=0,$F101&lt;=1,OR($G101="",AND(ISNUMBER($G101),$G101&gt;=0,$G101&lt;=1)),$H101&lt;&gt;"",$I101&lt;&gt;"",ISNUMBER($J101))),"",IFERROR($E101*Assumptions!$B$5,""))</f>
        <v/>
      </c>
      <c r="R101" s="41">
        <f>IF($P101="","",IFERROR($P101*Assumptions!$B$5,""))</f>
        <v/>
      </c>
      <c r="S101" s="24">
        <f>IF(COUNTA($A101:$K101)=0,"",IFERROR(IF(OR($A101="",$B101="",$C101="",$D101="",$E101="",$F101="",$H101="",$I101="",$J101=""),"Review: complete required inputs",IF(OR(NOT(ISNUMBER($C101)),NOT(ISNUMBER($D101)),NOT(ISNUMBER($E101)),NOT(ISNUMBER($F101)),AND($G101&lt;&gt;"",NOT(ISNUMBER($G101))),NOT(ISNUMBER($J101)),$C101&lt;=0,$E101&lt;=0,$F101&lt;0,$F101&gt;1),"Review: invalid amount, size, percentage, or date",IF($I101=Assumptions!$E$8,"Deferred: scenario uses current rent",IF(OR($F101&lt;Assumptions!$B$7,$F101&gt;Assumptions!$B$8),"Review: increase outside threshold",IF(OR(IF($G101="",Assumptions!$B$6,$G101)&lt;0,IF($G101="",Assumptions!$B$6,$G101)&gt;1),"Review: churn assumption",IF($J101&gt;$D101,"Review: due date after effective period",IF($D101-$J101&lt;Assumptions!$B$10,"Review: short review window",IF($P101&lt;Assumptions!$B$9,"Review: expected impact below threshold","Ready for human review")))))))),"Review: check entered values"))</f>
        <v/>
      </c>
    </row>
    <row r="102" ht="31" customHeight="1">
      <c r="A102" s="16" t="n"/>
      <c r="B102" s="17" t="n"/>
      <c r="C102" s="37" t="n"/>
      <c r="D102" s="38" t="n"/>
      <c r="E102" s="39" t="n"/>
      <c r="F102" s="40" t="n"/>
      <c r="G102" s="40" t="n"/>
      <c r="H102" s="16" t="n"/>
      <c r="I102" s="17" t="n"/>
      <c r="J102" s="38" t="n"/>
      <c r="K102" s="16" t="n"/>
      <c r="L102" s="43">
        <f>IF(NOT(AND($A102&lt;&gt;"",$B102&lt;&gt;"",ISNUMBER($C102),$C102&gt;0,ISNUMBER($D102),ISNUMBER($E102),$E102&gt;0,ISNUMBER($F102),$F102&gt;=0,$F102&lt;=1,OR($G102="",AND(ISNUMBER($G102),$G102&gt;=0,$G102&lt;=1)),$H102&lt;&gt;"",$I102&lt;&gt;"",ISNUMBER($J102))),"",IFERROR(IF($I102=Assumptions!$E$8,$E102,$E102*(1+$F102)),""))</f>
        <v/>
      </c>
      <c r="M102" s="43">
        <f>IF(OR($L102="",$E102=""),"",IFERROR($L102-$E102,""))</f>
        <v/>
      </c>
      <c r="N102" s="44">
        <f>IF(NOT(AND($A102&lt;&gt;"",$B102&lt;&gt;"",ISNUMBER($C102),$C102&gt;0,ISNUMBER($D102),ISNUMBER($E102),$E102&gt;0,ISNUMBER($F102),$F102&gt;=0,$F102&lt;=1,OR($G102="",AND(ISNUMBER($G102),$G102&gt;=0,$G102&lt;=1)),$H102&lt;&gt;"",$I102&lt;&gt;"",ISNUMBER($J102))),"",IFERROR(IF($I102=Assumptions!$E$8,1,IF(OR(IF($G102="",Assumptions!$B$6,$G102)&lt;0,IF($G102="",Assumptions!$B$6,$G102)&gt;1),"",1-IF($G102="",Assumptions!$B$6,$G102))),""))</f>
        <v/>
      </c>
      <c r="O102" s="43">
        <f>IF(OR($L102="",$N102=""),"",IFERROR($L102*$N102,""))</f>
        <v/>
      </c>
      <c r="P102" s="43">
        <f>IF(OR($O102="",$E102=""),"",IFERROR($O102-$E102,""))</f>
        <v/>
      </c>
      <c r="Q102" s="43">
        <f>IF(NOT(AND($A102&lt;&gt;"",$B102&lt;&gt;"",ISNUMBER($C102),$C102&gt;0,ISNUMBER($D102),ISNUMBER($E102),$E102&gt;0,ISNUMBER($F102),$F102&gt;=0,$F102&lt;=1,OR($G102="",AND(ISNUMBER($G102),$G102&gt;=0,$G102&lt;=1)),$H102&lt;&gt;"",$I102&lt;&gt;"",ISNUMBER($J102))),"",IFERROR($E102*Assumptions!$B$5,""))</f>
        <v/>
      </c>
      <c r="R102" s="43">
        <f>IF($P102="","",IFERROR($P102*Assumptions!$B$5,""))</f>
        <v/>
      </c>
      <c r="S102" s="27">
        <f>IF(COUNTA($A102:$K102)=0,"",IFERROR(IF(OR($A102="",$B102="",$C102="",$D102="",$E102="",$F102="",$H102="",$I102="",$J102=""),"Review: complete required inputs",IF(OR(NOT(ISNUMBER($C102)),NOT(ISNUMBER($D102)),NOT(ISNUMBER($E102)),NOT(ISNUMBER($F102)),AND($G102&lt;&gt;"",NOT(ISNUMBER($G102))),NOT(ISNUMBER($J102)),$C102&lt;=0,$E102&lt;=0,$F102&lt;0,$F102&gt;1),"Review: invalid amount, size, percentage, or date",IF($I102=Assumptions!$E$8,"Deferred: scenario uses current rent",IF(OR($F102&lt;Assumptions!$B$7,$F102&gt;Assumptions!$B$8),"Review: increase outside threshold",IF(OR(IF($G102="",Assumptions!$B$6,$G102)&lt;0,IF($G102="",Assumptions!$B$6,$G102)&gt;1),"Review: churn assumption",IF($J102&gt;$D102,"Review: due date after effective period",IF($D102-$J102&lt;Assumptions!$B$10,"Review: short review window",IF($P102&lt;Assumptions!$B$9,"Review: expected impact below threshold","Ready for human review")))))))),"Review: check entered values"))</f>
        <v/>
      </c>
    </row>
    <row r="103" ht="31" customHeight="1">
      <c r="A103" s="16" t="n"/>
      <c r="B103" s="17" t="n"/>
      <c r="C103" s="37" t="n"/>
      <c r="D103" s="38" t="n"/>
      <c r="E103" s="39" t="n"/>
      <c r="F103" s="40" t="n"/>
      <c r="G103" s="40" t="n"/>
      <c r="H103" s="16" t="n"/>
      <c r="I103" s="17" t="n"/>
      <c r="J103" s="38" t="n"/>
      <c r="K103" s="16" t="n"/>
      <c r="L103" s="41">
        <f>IF(NOT(AND($A103&lt;&gt;"",$B103&lt;&gt;"",ISNUMBER($C103),$C103&gt;0,ISNUMBER($D103),ISNUMBER($E103),$E103&gt;0,ISNUMBER($F103),$F103&gt;=0,$F103&lt;=1,OR($G103="",AND(ISNUMBER($G103),$G103&gt;=0,$G103&lt;=1)),$H103&lt;&gt;"",$I103&lt;&gt;"",ISNUMBER($J103))),"",IFERROR(IF($I103=Assumptions!$E$8,$E103,$E103*(1+$F103)),""))</f>
        <v/>
      </c>
      <c r="M103" s="41">
        <f>IF(OR($L103="",$E103=""),"",IFERROR($L103-$E103,""))</f>
        <v/>
      </c>
      <c r="N103" s="42">
        <f>IF(NOT(AND($A103&lt;&gt;"",$B103&lt;&gt;"",ISNUMBER($C103),$C103&gt;0,ISNUMBER($D103),ISNUMBER($E103),$E103&gt;0,ISNUMBER($F103),$F103&gt;=0,$F103&lt;=1,OR($G103="",AND(ISNUMBER($G103),$G103&gt;=0,$G103&lt;=1)),$H103&lt;&gt;"",$I103&lt;&gt;"",ISNUMBER($J103))),"",IFERROR(IF($I103=Assumptions!$E$8,1,IF(OR(IF($G103="",Assumptions!$B$6,$G103)&lt;0,IF($G103="",Assumptions!$B$6,$G103)&gt;1),"",1-IF($G103="",Assumptions!$B$6,$G103))),""))</f>
        <v/>
      </c>
      <c r="O103" s="41">
        <f>IF(OR($L103="",$N103=""),"",IFERROR($L103*$N103,""))</f>
        <v/>
      </c>
      <c r="P103" s="41">
        <f>IF(OR($O103="",$E103=""),"",IFERROR($O103-$E103,""))</f>
        <v/>
      </c>
      <c r="Q103" s="41">
        <f>IF(NOT(AND($A103&lt;&gt;"",$B103&lt;&gt;"",ISNUMBER($C103),$C103&gt;0,ISNUMBER($D103),ISNUMBER($E103),$E103&gt;0,ISNUMBER($F103),$F103&gt;=0,$F103&lt;=1,OR($G103="",AND(ISNUMBER($G103),$G103&gt;=0,$G103&lt;=1)),$H103&lt;&gt;"",$I103&lt;&gt;"",ISNUMBER($J103))),"",IFERROR($E103*Assumptions!$B$5,""))</f>
        <v/>
      </c>
      <c r="R103" s="41">
        <f>IF($P103="","",IFERROR($P103*Assumptions!$B$5,""))</f>
        <v/>
      </c>
      <c r="S103" s="24">
        <f>IF(COUNTA($A103:$K103)=0,"",IFERROR(IF(OR($A103="",$B103="",$C103="",$D103="",$E103="",$F103="",$H103="",$I103="",$J103=""),"Review: complete required inputs",IF(OR(NOT(ISNUMBER($C103)),NOT(ISNUMBER($D103)),NOT(ISNUMBER($E103)),NOT(ISNUMBER($F103)),AND($G103&lt;&gt;"",NOT(ISNUMBER($G103))),NOT(ISNUMBER($J103)),$C103&lt;=0,$E103&lt;=0,$F103&lt;0,$F103&gt;1),"Review: invalid amount, size, percentage, or date",IF($I103=Assumptions!$E$8,"Deferred: scenario uses current rent",IF(OR($F103&lt;Assumptions!$B$7,$F103&gt;Assumptions!$B$8),"Review: increase outside threshold",IF(OR(IF($G103="",Assumptions!$B$6,$G103)&lt;0,IF($G103="",Assumptions!$B$6,$G103)&gt;1),"Review: churn assumption",IF($J103&gt;$D103,"Review: due date after effective period",IF($D103-$J103&lt;Assumptions!$B$10,"Review: short review window",IF($P103&lt;Assumptions!$B$9,"Review: expected impact below threshold","Ready for human review")))))))),"Review: check entered values"))</f>
        <v/>
      </c>
    </row>
    <row r="104" ht="31" customHeight="1">
      <c r="A104" s="16" t="n"/>
      <c r="B104" s="17" t="n"/>
      <c r="C104" s="37" t="n"/>
      <c r="D104" s="38" t="n"/>
      <c r="E104" s="39" t="n"/>
      <c r="F104" s="40" t="n"/>
      <c r="G104" s="40" t="n"/>
      <c r="H104" s="16" t="n"/>
      <c r="I104" s="17" t="n"/>
      <c r="J104" s="38" t="n"/>
      <c r="K104" s="16" t="n"/>
      <c r="L104" s="43">
        <f>IF(NOT(AND($A104&lt;&gt;"",$B104&lt;&gt;"",ISNUMBER($C104),$C104&gt;0,ISNUMBER($D104),ISNUMBER($E104),$E104&gt;0,ISNUMBER($F104),$F104&gt;=0,$F104&lt;=1,OR($G104="",AND(ISNUMBER($G104),$G104&gt;=0,$G104&lt;=1)),$H104&lt;&gt;"",$I104&lt;&gt;"",ISNUMBER($J104))),"",IFERROR(IF($I104=Assumptions!$E$8,$E104,$E104*(1+$F104)),""))</f>
        <v/>
      </c>
      <c r="M104" s="43">
        <f>IF(OR($L104="",$E104=""),"",IFERROR($L104-$E104,""))</f>
        <v/>
      </c>
      <c r="N104" s="44">
        <f>IF(NOT(AND($A104&lt;&gt;"",$B104&lt;&gt;"",ISNUMBER($C104),$C104&gt;0,ISNUMBER($D104),ISNUMBER($E104),$E104&gt;0,ISNUMBER($F104),$F104&gt;=0,$F104&lt;=1,OR($G104="",AND(ISNUMBER($G104),$G104&gt;=0,$G104&lt;=1)),$H104&lt;&gt;"",$I104&lt;&gt;"",ISNUMBER($J104))),"",IFERROR(IF($I104=Assumptions!$E$8,1,IF(OR(IF($G104="",Assumptions!$B$6,$G104)&lt;0,IF($G104="",Assumptions!$B$6,$G104)&gt;1),"",1-IF($G104="",Assumptions!$B$6,$G104))),""))</f>
        <v/>
      </c>
      <c r="O104" s="43">
        <f>IF(OR($L104="",$N104=""),"",IFERROR($L104*$N104,""))</f>
        <v/>
      </c>
      <c r="P104" s="43">
        <f>IF(OR($O104="",$E104=""),"",IFERROR($O104-$E104,""))</f>
        <v/>
      </c>
      <c r="Q104" s="43">
        <f>IF(NOT(AND($A104&lt;&gt;"",$B104&lt;&gt;"",ISNUMBER($C104),$C104&gt;0,ISNUMBER($D104),ISNUMBER($E104),$E104&gt;0,ISNUMBER($F104),$F104&gt;=0,$F104&lt;=1,OR($G104="",AND(ISNUMBER($G104),$G104&gt;=0,$G104&lt;=1)),$H104&lt;&gt;"",$I104&lt;&gt;"",ISNUMBER($J104))),"",IFERROR($E104*Assumptions!$B$5,""))</f>
        <v/>
      </c>
      <c r="R104" s="43">
        <f>IF($P104="","",IFERROR($P104*Assumptions!$B$5,""))</f>
        <v/>
      </c>
      <c r="S104" s="27">
        <f>IF(COUNTA($A104:$K104)=0,"",IFERROR(IF(OR($A104="",$B104="",$C104="",$D104="",$E104="",$F104="",$H104="",$I104="",$J104=""),"Review: complete required inputs",IF(OR(NOT(ISNUMBER($C104)),NOT(ISNUMBER($D104)),NOT(ISNUMBER($E104)),NOT(ISNUMBER($F104)),AND($G104&lt;&gt;"",NOT(ISNUMBER($G104))),NOT(ISNUMBER($J104)),$C104&lt;=0,$E104&lt;=0,$F104&lt;0,$F104&gt;1),"Review: invalid amount, size, percentage, or date",IF($I104=Assumptions!$E$8,"Deferred: scenario uses current rent",IF(OR($F104&lt;Assumptions!$B$7,$F104&gt;Assumptions!$B$8),"Review: increase outside threshold",IF(OR(IF($G104="",Assumptions!$B$6,$G104)&lt;0,IF($G104="",Assumptions!$B$6,$G104)&gt;1),"Review: churn assumption",IF($J104&gt;$D104,"Review: due date after effective period",IF($D104-$J104&lt;Assumptions!$B$10,"Review: short review window",IF($P104&lt;Assumptions!$B$9,"Review: expected impact below threshold","Ready for human review")))))))),"Review: check entered values"))</f>
        <v/>
      </c>
    </row>
  </sheetData>
  <autoFilter ref="A4:S104"/>
  <mergeCells count="1">
    <mergeCell ref="A1:S1"/>
  </mergeCells>
  <conditionalFormatting sqref="P5:P104">
    <cfRule type="expression" priority="1" dxfId="0">
      <formula>AND($P5&lt;&gt;"",$P5&lt;0)</formula>
    </cfRule>
    <cfRule type="expression" priority="2" dxfId="1">
      <formula>AND($P5&lt;&gt;"",$P5&gt;=0)</formula>
    </cfRule>
  </conditionalFormatting>
  <conditionalFormatting sqref="R5:R104">
    <cfRule type="expression" priority="3" dxfId="0">
      <formula>AND($R5&lt;&gt;"",$R5&lt;0)</formula>
    </cfRule>
    <cfRule type="expression" priority="4" dxfId="1">
      <formula>AND($R5&lt;&gt;"",$R5&gt;=0)</formula>
    </cfRule>
  </conditionalFormatting>
  <conditionalFormatting sqref="S5:S104">
    <cfRule type="expression" priority="5" dxfId="0">
      <formula>LEFT($S5,7)="Review:"</formula>
    </cfRule>
  </conditionalFormatting>
  <dataValidations count="9">
    <dataValidation sqref="A5:A104" showDropDown="0" showInputMessage="0" showErrorMessage="1" allowBlank="0" errorTitle="Review facility" error="Select a facility from the editable Assumptions list." type="list">
      <formula1>INDIRECT("'Assumptions'!$D$5:$D$8")</formula1>
    </dataValidation>
    <dataValidation sqref="C5:C104" showDropDown="0" showInputMessage="0" showErrorMessage="1" allowBlank="0" errorTitle="Review square feet" error="Enter whole square feet from 1 through 10,000." type="whole" operator="between">
      <formula1>1</formula1>
      <formula2>10000</formula2>
    </dataValidation>
    <dataValidation sqref="D5:D104" showDropDown="0" showInputMessage="0" showErrorMessage="1" allowBlank="0" errorTitle="Review effective period" error="Enter a date from 01/01/2021 through 12/31/2036." type="date" operator="between">
      <formula1>DATE(2021,1,1)</formula1>
      <formula2>DATE(2036,12,31)</formula2>
    </dataValidation>
    <dataValidation sqref="E5:E104" showDropDown="0" showInputMessage="0" showErrorMessage="1" allowBlank="0" errorTitle="Review monthly rent" error="Enter a monthly rent from $0.01 through $100,000.00." type="decimal" operator="between">
      <formula1>0.01</formula1>
      <formula2>100000</formula2>
    </dataValidation>
    <dataValidation sqref="F5:F104" showDropDown="0" showInputMessage="0" showErrorMessage="1" allowBlank="0" errorTitle="Review proposed increase" error="Enter a proposed increase from 0.0% through 100.0%." type="decimal" operator="between">
      <formula1>0</formula1>
      <formula2>1</formula2>
    </dataValidation>
    <dataValidation sqref="G5:G104" showDropDown="0" showInputMessage="0" showErrorMessage="1" allowBlank="0" errorTitle="Review expected churn" error="Enter expected churn from 0.0% through 100.0%, or leave blank to use the default." type="decimal" operator="between">
      <formula1>0</formula1>
      <formula2>1</formula2>
    </dataValidation>
    <dataValidation sqref="H5:H104" showDropDown="0" showInputMessage="0" showErrorMessage="1" allowBlank="0" errorTitle="Review scenario owner" error="Select a scenario owner from the editable Assumptions list." type="list">
      <formula1>INDIRECT("'Assumptions'!$F$5:$F$8")</formula1>
    </dataValidation>
    <dataValidation sqref="I5:I104" showDropDown="0" showInputMessage="0" showErrorMessage="1" allowBlank="0" errorTitle="Review status" error="Select a status from the editable Assumptions list." type="list">
      <formula1>INDIRECT("'Assumptions'!$E$5:$E$8")</formula1>
    </dataValidation>
    <dataValidation sqref="J5:J104" showDropDown="0" showInputMessage="0" showErrorMessage="1" allowBlank="0" errorTitle="Review due date" error="Enter a date from 01/01/2021 through 12/31/2036." type="date" operator="between">
      <formula1>DATE(2021,1,1)</formula1>
      <formula2>DATE(2036,12,31)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7" customWidth="1" min="2" max="2"/>
    <col width="55" customWidth="1" min="3" max="3"/>
    <col width="37" customWidth="1" min="4" max="4"/>
    <col width="30" customWidth="1" min="5" max="5"/>
    <col width="31" customWidth="1" min="6" max="6"/>
  </cols>
  <sheetData>
    <row r="1" ht="28" customHeight="1">
      <c r="A1" s="1" t="inlineStr">
        <is>
          <t>Rent Increase Model Assumptions</t>
        </is>
      </c>
      <c r="B1" s="29" t="n"/>
      <c r="C1" s="29" t="n"/>
      <c r="D1" s="29" t="n"/>
      <c r="E1" s="29" t="n"/>
      <c r="F1" s="30" t="n"/>
    </row>
    <row r="2" ht="32" customHeight="1">
      <c r="A2" s="3" t="inlineStr">
        <is>
          <t>Yellow cells are editable. Threshold results request human review; status option row 8 excludes an increase from the scenario.</t>
        </is>
      </c>
    </row>
    <row r="3"/>
    <row r="4" ht="34" customHeight="1">
      <c r="A4" s="15" t="inlineStr">
        <is>
          <t>Model Parameter</t>
        </is>
      </c>
      <c r="B4" s="15" t="inlineStr">
        <is>
          <t>Editable Value</t>
        </is>
      </c>
      <c r="C4" s="15" t="inlineStr">
        <is>
          <t>Purpose</t>
        </is>
      </c>
      <c r="D4" s="15" t="inlineStr">
        <is>
          <t>Facility Options</t>
        </is>
      </c>
      <c r="E4" s="15" t="inlineStr">
        <is>
          <t>Status Options</t>
        </is>
      </c>
      <c r="F4" s="15" t="inlineStr">
        <is>
          <t>Scenario Owner Options</t>
        </is>
      </c>
    </row>
    <row r="5" ht="32" customHeight="1">
      <c r="A5" s="5" t="inlineStr">
        <is>
          <t>Scenario months</t>
        </is>
      </c>
      <c r="B5" s="28" t="n">
        <v>12</v>
      </c>
      <c r="C5" s="24" t="inlineStr">
        <is>
          <t>Months used for baseline and expected scenario revenue.</t>
        </is>
      </c>
      <c r="D5" s="16" t="inlineStr">
        <is>
          <t>Cedar Lantern Storage (Fictional)</t>
        </is>
      </c>
      <c r="E5" s="16" t="inlineStr">
        <is>
          <t>Draft</t>
        </is>
      </c>
      <c r="F5" s="16" t="inlineStr">
        <is>
          <t>Avery Cole (Fictional)</t>
        </is>
      </c>
    </row>
    <row r="6" ht="32" customHeight="1">
      <c r="A6" s="7" t="inlineStr">
        <is>
          <t>Default expected churn</t>
        </is>
      </c>
      <c r="B6" s="40" t="n">
        <v>0.04</v>
      </c>
      <c r="C6" s="27" t="inlineStr">
        <is>
          <t>Used when a row-level churn override is blank.</t>
        </is>
      </c>
      <c r="D6" s="16" t="inlineStr">
        <is>
          <t>Juniper Key Storage (Fictional)</t>
        </is>
      </c>
      <c r="E6" s="16" t="inlineStr">
        <is>
          <t>Under Review</t>
        </is>
      </c>
      <c r="F6" s="16" t="inlineStr">
        <is>
          <t>Morgan Reed (Fictional)</t>
        </is>
      </c>
    </row>
    <row r="7" ht="32" customHeight="1">
      <c r="A7" s="5" t="inlineStr">
        <is>
          <t>Minimum increase review</t>
        </is>
      </c>
      <c r="B7" s="40" t="n">
        <v>0</v>
      </c>
      <c r="C7" s="24" t="inlineStr">
        <is>
          <t>Increases below this percentage request review.</t>
        </is>
      </c>
      <c r="D7" s="16" t="inlineStr">
        <is>
          <t>Blue Finch Self Storage (Fictional)</t>
        </is>
      </c>
      <c r="E7" s="16" t="inlineStr">
        <is>
          <t>Scheduled</t>
        </is>
      </c>
      <c r="F7" s="16" t="inlineStr">
        <is>
          <t>Jordan Blake (Fictional)</t>
        </is>
      </c>
    </row>
    <row r="8" ht="32" customHeight="1">
      <c r="A8" s="7" t="inlineStr">
        <is>
          <t>Maximum increase review</t>
        </is>
      </c>
      <c r="B8" s="40" t="n">
        <v>0.2</v>
      </c>
      <c r="C8" s="27" t="inlineStr">
        <is>
          <t>Increases above this percentage request review.</t>
        </is>
      </c>
      <c r="D8" s="16" t="inlineStr">
        <is>
          <t>Harbor Pine Storage (Fictional)</t>
        </is>
      </c>
      <c r="E8" s="16" t="inlineStr">
        <is>
          <t>Deferred</t>
        </is>
      </c>
      <c r="F8" s="16" t="inlineStr">
        <is>
          <t>Casey Monroe (Fictional)</t>
        </is>
      </c>
    </row>
    <row r="9" ht="32" customHeight="1">
      <c r="A9" s="5" t="inlineStr">
        <is>
          <t>Monthly impact warning threshold</t>
        </is>
      </c>
      <c r="B9" s="39" t="n">
        <v>0</v>
      </c>
      <c r="C9" s="24" t="inlineStr">
        <is>
          <t>Expected monthly changes below this amount request review.</t>
        </is>
      </c>
      <c r="D9" s="24" t="n"/>
      <c r="E9" s="24" t="n"/>
      <c r="F9" s="24" t="n"/>
    </row>
    <row r="10" ht="32" customHeight="1">
      <c r="A10" s="7" t="inlineStr">
        <is>
          <t>Minimum review lead days</t>
        </is>
      </c>
      <c r="B10" s="28" t="n">
        <v>30</v>
      </c>
      <c r="C10" s="27" t="inlineStr">
        <is>
          <t>Shorter periods between review due date and effective period request review.</t>
        </is>
      </c>
      <c r="D10" s="27" t="n"/>
      <c r="E10" s="27" t="n"/>
      <c r="F10" s="27" t="n"/>
    </row>
  </sheetData>
  <autoFilter ref="A4:C10"/>
  <mergeCells count="1">
    <mergeCell ref="A1:F1"/>
  </mergeCells>
  <dataValidations count="4">
    <dataValidation sqref="B5" showDropDown="0" showInputMessage="0" showErrorMessage="1" allowBlank="0" errorTitle="Review scenario months" error="Enter a whole number from 1 through 36." type="whole" operator="between">
      <formula1>1</formula1>
      <formula2>36</formula2>
    </dataValidation>
    <dataValidation sqref="B6:B8" showDropDown="0" showInputMessage="0" showErrorMessage="1" allowBlank="0" errorTitle="Review percentage" error="Enter a percentage from 0.0% through 100.0%." type="decimal" operator="between">
      <formula1>0</formula1>
      <formula2>1</formula2>
    </dataValidation>
    <dataValidation sqref="B9" showDropDown="0" showInputMessage="0" showErrorMessage="1" allowBlank="0" errorTitle="Review impact threshold" error="Enter a dollar amount between -$100,000.00 and $100,000.00." type="decimal" operator="between">
      <formula1>-100000</formula1>
      <formula2>100000</formula2>
    </dataValidation>
    <dataValidation sqref="B10" showDropDown="0" showInputMessage="0" showErrorMessage="1" allowBlank="0" errorTitle="Review lead days" error="Enter a whole number from 0 through 365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2026-09-11T23:33:01Z</dcterms:created>
  <dcterms:modified xmlns:dcterms="http://purl.org/dc/terms/" xmlns:xsi="http://www.w3.org/2001/XMLSchema-instance" xsi:type="dcterms:W3CDTF">2026-09-11T23:33:02+00:00Z</dcterms:modified>
</cp:coreProperties>
</file>