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Transaction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'Transactions'!$A$3:$L$153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$#,##0.00;[Red]-$#,##0.00;&quot;&quot;"/>
    <numFmt numFmtId="166" formatCode="0.0%;[Red]-0.0%;&quot;&quot;"/>
    <numFmt numFmtId="167" formatCode="0;[Red]-0;&quot;&quot;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b val="1"/>
      <color rgb="00FFFFFF"/>
      <sz val="11"/>
    </font>
    <font>
      <name val="Calibri"/>
      <b val="1"/>
      <color rgb="00263746"/>
      <sz val="10"/>
    </font>
    <font>
      <name val="Calibri"/>
      <color rgb="00263746"/>
      <sz val="10"/>
    </font>
    <font>
      <name val="Calibri"/>
      <i val="1"/>
      <color rgb="00147D89"/>
      <sz val="10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47D89"/>
      </patternFill>
    </fill>
    <fill>
      <patternFill patternType="solid">
        <fgColor rgb="00EAF4F5"/>
      </patternFill>
    </fill>
    <fill>
      <patternFill patternType="solid">
        <fgColor rgb="00FFFFFF"/>
      </patternFill>
    </fill>
    <fill>
      <patternFill patternType="solid">
        <fgColor rgb="00FFF4DD"/>
      </patternFill>
    </fill>
  </fills>
  <borders count="6">
    <border>
      <left/>
      <right/>
      <top/>
      <bottom/>
      <diagonal/>
    </border>
    <border>
      <left style="thin">
        <color rgb="00C8D5DD"/>
      </left>
      <right style="thin">
        <color rgb="00C8D5DD"/>
      </right>
      <top style="thin">
        <color rgb="00C8D5DD"/>
      </top>
      <bottom style="thin">
        <color rgb="00C8D5DD"/>
      </bottom>
    </border>
    <border>
      <left/>
      <right/>
      <top style="thin">
        <color rgb="00C8D5DD"/>
      </top>
      <bottom/>
      <diagonal/>
    </border>
    <border>
      <left/>
      <right style="thin">
        <color rgb="00C8D5DD"/>
      </right>
      <top style="thin">
        <color rgb="00C8D5DD"/>
      </top>
      <bottom/>
      <diagonal/>
    </border>
    <border>
      <left/>
      <right/>
      <top style="thin">
        <color rgb="00C8D5DD"/>
      </top>
      <bottom style="thin">
        <color rgb="00C8D5DD"/>
      </bottom>
      <diagonal/>
    </border>
    <border>
      <left/>
      <right style="thin">
        <color rgb="00C8D5DD"/>
      </right>
      <top style="thin">
        <color rgb="00C8D5DD"/>
      </top>
      <bottom style="thin">
        <color rgb="00C8D5DD"/>
      </bottom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/>
    </xf>
    <xf numFmtId="166" fontId="3" fillId="5" borderId="1" applyAlignment="1" pivotButton="0" quotePrefix="0" xfId="0">
      <alignment horizontal="right" vertical="center"/>
    </xf>
    <xf numFmtId="167" fontId="3" fillId="4" borderId="1" applyAlignment="1" pivotButton="0" quotePrefix="0" xfId="0">
      <alignment horizontal="right" vertical="center"/>
    </xf>
    <xf numFmtId="167" fontId="3" fillId="5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top" wrapText="1"/>
    </xf>
    <xf numFmtId="165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top" wrapText="1"/>
    </xf>
    <xf numFmtId="165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center" vertical="center"/>
    </xf>
    <xf numFmtId="167" fontId="4" fillId="6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4" fontId="4" fillId="5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left" vertical="center"/>
    </xf>
  </cellXfs>
  <cellStyles count="1">
    <cellStyle name="Normal" xfId="0" builtinId="0" hidden="0"/>
  </cellStyles>
  <dxfs count="5">
    <dxf>
      <font>
        <name val="Calibri"/>
        <b val="1"/>
        <color rgb="00FFFFFF"/>
        <sz val="10"/>
      </font>
      <fill>
        <patternFill patternType="solid">
          <fgColor rgb="00207A5B"/>
        </patternFill>
      </fill>
    </dxf>
    <dxf>
      <font>
        <name val="Calibri"/>
        <b val="1"/>
        <color rgb="00FFFFFF"/>
        <sz val="10"/>
      </font>
      <fill>
        <patternFill patternType="solid">
          <fgColor rgb="00C95A2E"/>
        </patternFill>
      </fill>
    </dxf>
    <dxf>
      <font>
        <name val="Calibri"/>
        <b val="1"/>
        <color rgb="00263746"/>
        <sz val="10"/>
      </font>
      <fill>
        <patternFill patternType="solid">
          <fgColor rgb="00F0A91D"/>
        </patternFill>
      </fill>
    </dxf>
    <dxf>
      <font>
        <name val="Calibri"/>
        <b val="1"/>
        <color rgb="00207A5B"/>
        <sz val="10"/>
      </font>
    </dxf>
    <dxf>
      <font>
        <name val="Calibri"/>
        <b val="1"/>
        <color rgb="00C95A2E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Current Period Operating Results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'Summary'!G29</f>
            </strRef>
          </tx>
          <spPr>
            <a:solidFill xmlns:a="http://schemas.openxmlformats.org/drawingml/2006/main">
              <a:srgbClr val="147D89"/>
            </a:solidFill>
            <a:ln xmlns:a="http://schemas.openxmlformats.org/drawingml/2006/main">
              <a:solidFill>
                <a:srgbClr val="147D89"/>
              </a:solidFill>
              <a:prstDash val="solid"/>
            </a:ln>
          </spPr>
          <cat>
            <numRef>
              <f>'Summary'!$F$30:$F$32</f>
            </numRef>
          </cat>
          <val>
            <numRef>
              <f>'Summary'!$G$30:$G$32</f>
            </numRef>
          </val>
        </ser>
        <dLbls>
          <showVal val="1"/>
        </dLbls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 dollars ($)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None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3</row>
      <rowOff>0</rowOff>
    </from>
    <ext cx="4392000" cy="280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2"/>
  <sheetViews>
    <sheetView showGridLines="0" zoomScale="9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18" customWidth="1" min="3" max="3"/>
    <col width="18" customWidth="1" min="4" max="4"/>
    <col width="3" customWidth="1" min="5" max="5"/>
    <col width="20" customWidth="1" min="6" max="6"/>
    <col width="18" customWidth="1" min="7" max="7"/>
    <col width="14" customWidth="1" min="8" max="8"/>
    <col width="14" customWidth="1" min="9" max="9"/>
    <col width="14" customWidth="1" min="10" max="10"/>
  </cols>
  <sheetData>
    <row r="1" ht="30" customHeight="1">
      <c r="A1" s="1" t="inlineStr">
        <is>
          <t>Self Storage Profit and Loss Statement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9" t="n"/>
    </row>
    <row r="2"/>
    <row r="3">
      <c r="A3" s="2" t="inlineStr">
        <is>
          <t>Selected Facility</t>
        </is>
      </c>
      <c r="B3" s="3">
        <f>IF(Assumptions!$B$3="","",Assumptions!$B$3)</f>
        <v/>
      </c>
      <c r="C3" s="2" t="n"/>
      <c r="D3" s="3" t="n"/>
    </row>
    <row r="4">
      <c r="A4" s="4" t="inlineStr">
        <is>
          <t>Statement Period</t>
        </is>
      </c>
      <c r="B4" s="30">
        <f>IF(Assumptions!$B$4="","",DATE(YEAR(Assumptions!$B$4),MONTH(Assumptions!$B$4),1))</f>
        <v/>
      </c>
      <c r="C4" s="4" t="inlineStr">
        <is>
          <t>Prior Period</t>
        </is>
      </c>
      <c r="D4" s="30">
        <f>IF(Assumptions!$B$4="","",DATE(YEAR(Assumptions!$B$4),MONTH(Assumptions!$B$4)-1,1))</f>
        <v/>
      </c>
    </row>
    <row r="5"/>
    <row r="6" ht="26" customHeight="1">
      <c r="A6" s="6" t="inlineStr">
        <is>
          <t>Income / Operating Metric</t>
        </is>
      </c>
      <c r="B6" s="6" t="inlineStr">
        <is>
          <t>Current Period</t>
        </is>
      </c>
      <c r="C6" s="6" t="inlineStr">
        <is>
          <t>Prior Period</t>
        </is>
      </c>
      <c r="D6" s="6" t="inlineStr">
        <is>
          <t>Variance</t>
        </is>
      </c>
    </row>
    <row r="7">
      <c r="A7" s="3" t="inlineStr">
        <is>
          <t>Rental Income</t>
        </is>
      </c>
      <c r="B7" s="31">
        <f>IF(OR(Assumptions!$B$3="",Assumptions!$B$4=""),"",IF(Assumptions!$B$3="All Facilities",IF(COUNTIFS(Transactions!$D$4:$D$153,"Income",Transactions!$E$4:$E$153,$A7,Transactions!$C$4:$C$153,"&gt;="&amp;DATE(YEAR(Assumptions!$B$4),MONTH(Assumptions!$B$4),1),Transactions!$C$4:$C$153,"&lt;"&amp;DATE(YEAR(Assumptions!$B$4),MONTH(Assumptions!$B$4)+1,1),Transactions!$K$4:$K$153,"&gt;0")=0,"",IFERROR(SUMIFS(Transactions!$K$4:$K$153,Transactions!$D$4:$D$153,"Income",Transactions!$E$4:$E$153,$A7,Transactions!$C$4:$C$153,"&gt;="&amp;DATE(YEAR(Assumptions!$B$4),MONTH(Assumptions!$B$4),1),Transactions!$C$4:$C$153,"&lt;"&amp;DATE(YEAR(Assumptions!$B$4),MONTH(Assumptions!$B$4)+1,1)),"")),IF(COUNTIFS(Transactions!$D$4:$D$153,"Income",Transactions!$E$4:$E$153,$A7,Transactions!$C$4:$C$153,"&gt;="&amp;DATE(YEAR(Assumptions!$B$4),MONTH(Assumptions!$B$4),1),Transactions!$C$4:$C$153,"&lt;"&amp;DATE(YEAR(Assumptions!$B$4),MONTH(Assumptions!$B$4)+1,1),Transactions!$A$4:$A$153,Assumptions!$B$3,Transactions!$K$4:$K$153,"&gt;0")=0,"",IFERROR(SUMIFS(Transactions!$K$4:$K$153,Transactions!$D$4:$D$153,"Income",Transactions!$E$4:$E$153,$A7,Transactions!$C$4:$C$153,"&gt;="&amp;DATE(YEAR(Assumptions!$B$4),MONTH(Assumptions!$B$4),1),Transactions!$C$4:$C$153,"&lt;"&amp;DATE(YEAR(Assumptions!$B$4),MONTH(Assumptions!$B$4)+1,1),Transactions!$A$4:$A$153,Assumptions!$B$3),""))))</f>
        <v/>
      </c>
      <c r="C7" s="31">
        <f>IF(OR(Assumptions!$B$3="",Assumptions!$B$4=""),"",IF(Assumptions!$B$3="All Facilities",IF(COUNTIFS(Transactions!$D$4:$D$153,"Income",Transactions!$E$4:$E$153,$A7,Transactions!$C$4:$C$153,"&gt;="&amp;DATE(YEAR(Assumptions!$B$4),MONTH(Assumptions!$B$4)-1,1),Transactions!$C$4:$C$153,"&lt;"&amp;DATE(YEAR(Assumptions!$B$4),MONTH(Assumptions!$B$4),1),Transactions!$K$4:$K$153,"&gt;0")=0,"",IFERROR(SUMIFS(Transactions!$K$4:$K$153,Transactions!$D$4:$D$153,"Income",Transactions!$E$4:$E$153,$A7,Transactions!$C$4:$C$153,"&gt;="&amp;DATE(YEAR(Assumptions!$B$4),MONTH(Assumptions!$B$4)-1,1),Transactions!$C$4:$C$153,"&lt;"&amp;DATE(YEAR(Assumptions!$B$4),MONTH(Assumptions!$B$4),1)),"")),IF(COUNTIFS(Transactions!$D$4:$D$153,"Income",Transactions!$E$4:$E$153,$A7,Transactions!$C$4:$C$153,"&gt;="&amp;DATE(YEAR(Assumptions!$B$4),MONTH(Assumptions!$B$4)-1,1),Transactions!$C$4:$C$153,"&lt;"&amp;DATE(YEAR(Assumptions!$B$4),MONTH(Assumptions!$B$4),1),Transactions!$A$4:$A$153,Assumptions!$B$3,Transactions!$K$4:$K$153,"&gt;0")=0,"",IFERROR(SUMIFS(Transactions!$K$4:$K$153,Transactions!$D$4:$D$153,"Income",Transactions!$E$4:$E$153,$A7,Transactions!$C$4:$C$153,"&gt;="&amp;DATE(YEAR(Assumptions!$B$4),MONTH(Assumptions!$B$4)-1,1),Transactions!$C$4:$C$153,"&lt;"&amp;DATE(YEAR(Assumptions!$B$4),MONTH(Assumptions!$B$4),1),Transactions!$A$4:$A$153,Assumptions!$B$3),""))))</f>
        <v/>
      </c>
      <c r="D7" s="31">
        <f>IF(AND(B7="",C7=""),"",IFERROR(IF(B7="",0,B7)-IF(C7="",0,C7),""))</f>
        <v/>
      </c>
    </row>
    <row r="8">
      <c r="A8" s="8" t="inlineStr">
        <is>
          <t>Late &amp; Admin Fees</t>
        </is>
      </c>
      <c r="B8" s="32">
        <f>IF(OR(Assumptions!$B$3="",Assumptions!$B$4=""),"",IF(Assumptions!$B$3="All Facilities",IF(COUNTIFS(Transactions!$D$4:$D$153,"Income",Transactions!$E$4:$E$153,$A8,Transactions!$C$4:$C$153,"&gt;="&amp;DATE(YEAR(Assumptions!$B$4),MONTH(Assumptions!$B$4),1),Transactions!$C$4:$C$153,"&lt;"&amp;DATE(YEAR(Assumptions!$B$4),MONTH(Assumptions!$B$4)+1,1),Transactions!$K$4:$K$153,"&gt;0")=0,"",IFERROR(SUMIFS(Transactions!$K$4:$K$153,Transactions!$D$4:$D$153,"Income",Transactions!$E$4:$E$153,$A8,Transactions!$C$4:$C$153,"&gt;="&amp;DATE(YEAR(Assumptions!$B$4),MONTH(Assumptions!$B$4),1),Transactions!$C$4:$C$153,"&lt;"&amp;DATE(YEAR(Assumptions!$B$4),MONTH(Assumptions!$B$4)+1,1)),"")),IF(COUNTIFS(Transactions!$D$4:$D$153,"Income",Transactions!$E$4:$E$153,$A8,Transactions!$C$4:$C$153,"&gt;="&amp;DATE(YEAR(Assumptions!$B$4),MONTH(Assumptions!$B$4),1),Transactions!$C$4:$C$153,"&lt;"&amp;DATE(YEAR(Assumptions!$B$4),MONTH(Assumptions!$B$4)+1,1),Transactions!$A$4:$A$153,Assumptions!$B$3,Transactions!$K$4:$K$153,"&gt;0")=0,"",IFERROR(SUMIFS(Transactions!$K$4:$K$153,Transactions!$D$4:$D$153,"Income",Transactions!$E$4:$E$153,$A8,Transactions!$C$4:$C$153,"&gt;="&amp;DATE(YEAR(Assumptions!$B$4),MONTH(Assumptions!$B$4),1),Transactions!$C$4:$C$153,"&lt;"&amp;DATE(YEAR(Assumptions!$B$4),MONTH(Assumptions!$B$4)+1,1),Transactions!$A$4:$A$153,Assumptions!$B$3),""))))</f>
        <v/>
      </c>
      <c r="C8" s="32">
        <f>IF(OR(Assumptions!$B$3="",Assumptions!$B$4=""),"",IF(Assumptions!$B$3="All Facilities",IF(COUNTIFS(Transactions!$D$4:$D$153,"Income",Transactions!$E$4:$E$153,$A8,Transactions!$C$4:$C$153,"&gt;="&amp;DATE(YEAR(Assumptions!$B$4),MONTH(Assumptions!$B$4)-1,1),Transactions!$C$4:$C$153,"&lt;"&amp;DATE(YEAR(Assumptions!$B$4),MONTH(Assumptions!$B$4),1),Transactions!$K$4:$K$153,"&gt;0")=0,"",IFERROR(SUMIFS(Transactions!$K$4:$K$153,Transactions!$D$4:$D$153,"Income",Transactions!$E$4:$E$153,$A8,Transactions!$C$4:$C$153,"&gt;="&amp;DATE(YEAR(Assumptions!$B$4),MONTH(Assumptions!$B$4)-1,1),Transactions!$C$4:$C$153,"&lt;"&amp;DATE(YEAR(Assumptions!$B$4),MONTH(Assumptions!$B$4),1)),"")),IF(COUNTIFS(Transactions!$D$4:$D$153,"Income",Transactions!$E$4:$E$153,$A8,Transactions!$C$4:$C$153,"&gt;="&amp;DATE(YEAR(Assumptions!$B$4),MONTH(Assumptions!$B$4)-1,1),Transactions!$C$4:$C$153,"&lt;"&amp;DATE(YEAR(Assumptions!$B$4),MONTH(Assumptions!$B$4),1),Transactions!$A$4:$A$153,Assumptions!$B$3,Transactions!$K$4:$K$153,"&gt;0")=0,"",IFERROR(SUMIFS(Transactions!$K$4:$K$153,Transactions!$D$4:$D$153,"Income",Transactions!$E$4:$E$153,$A8,Transactions!$C$4:$C$153,"&gt;="&amp;DATE(YEAR(Assumptions!$B$4),MONTH(Assumptions!$B$4)-1,1),Transactions!$C$4:$C$153,"&lt;"&amp;DATE(YEAR(Assumptions!$B$4),MONTH(Assumptions!$B$4),1),Transactions!$A$4:$A$153,Assumptions!$B$3),""))))</f>
        <v/>
      </c>
      <c r="D8" s="32">
        <f>IF(AND(B8="",C8=""),"",IFERROR(IF(B8="",0,B8)-IF(C8="",0,C8),""))</f>
        <v/>
      </c>
    </row>
    <row r="9">
      <c r="A9" s="3" t="inlineStr">
        <is>
          <t>Merchandise Sales</t>
        </is>
      </c>
      <c r="B9" s="31">
        <f>IF(OR(Assumptions!$B$3="",Assumptions!$B$4=""),"",IF(Assumptions!$B$3="All Facilities",IF(COUNTIFS(Transactions!$D$4:$D$153,"Income",Transactions!$E$4:$E$153,$A9,Transactions!$C$4:$C$153,"&gt;="&amp;DATE(YEAR(Assumptions!$B$4),MONTH(Assumptions!$B$4),1),Transactions!$C$4:$C$153,"&lt;"&amp;DATE(YEAR(Assumptions!$B$4),MONTH(Assumptions!$B$4)+1,1),Transactions!$K$4:$K$153,"&gt;0")=0,"",IFERROR(SUMIFS(Transactions!$K$4:$K$153,Transactions!$D$4:$D$153,"Income",Transactions!$E$4:$E$153,$A9,Transactions!$C$4:$C$153,"&gt;="&amp;DATE(YEAR(Assumptions!$B$4),MONTH(Assumptions!$B$4),1),Transactions!$C$4:$C$153,"&lt;"&amp;DATE(YEAR(Assumptions!$B$4),MONTH(Assumptions!$B$4)+1,1)),"")),IF(COUNTIFS(Transactions!$D$4:$D$153,"Income",Transactions!$E$4:$E$153,$A9,Transactions!$C$4:$C$153,"&gt;="&amp;DATE(YEAR(Assumptions!$B$4),MONTH(Assumptions!$B$4),1),Transactions!$C$4:$C$153,"&lt;"&amp;DATE(YEAR(Assumptions!$B$4),MONTH(Assumptions!$B$4)+1,1),Transactions!$A$4:$A$153,Assumptions!$B$3,Transactions!$K$4:$K$153,"&gt;0")=0,"",IFERROR(SUMIFS(Transactions!$K$4:$K$153,Transactions!$D$4:$D$153,"Income",Transactions!$E$4:$E$153,$A9,Transactions!$C$4:$C$153,"&gt;="&amp;DATE(YEAR(Assumptions!$B$4),MONTH(Assumptions!$B$4),1),Transactions!$C$4:$C$153,"&lt;"&amp;DATE(YEAR(Assumptions!$B$4),MONTH(Assumptions!$B$4)+1,1),Transactions!$A$4:$A$153,Assumptions!$B$3),""))))</f>
        <v/>
      </c>
      <c r="C9" s="31">
        <f>IF(OR(Assumptions!$B$3="",Assumptions!$B$4=""),"",IF(Assumptions!$B$3="All Facilities",IF(COUNTIFS(Transactions!$D$4:$D$153,"Income",Transactions!$E$4:$E$153,$A9,Transactions!$C$4:$C$153,"&gt;="&amp;DATE(YEAR(Assumptions!$B$4),MONTH(Assumptions!$B$4)-1,1),Transactions!$C$4:$C$153,"&lt;"&amp;DATE(YEAR(Assumptions!$B$4),MONTH(Assumptions!$B$4),1),Transactions!$K$4:$K$153,"&gt;0")=0,"",IFERROR(SUMIFS(Transactions!$K$4:$K$153,Transactions!$D$4:$D$153,"Income",Transactions!$E$4:$E$153,$A9,Transactions!$C$4:$C$153,"&gt;="&amp;DATE(YEAR(Assumptions!$B$4),MONTH(Assumptions!$B$4)-1,1),Transactions!$C$4:$C$153,"&lt;"&amp;DATE(YEAR(Assumptions!$B$4),MONTH(Assumptions!$B$4),1)),"")),IF(COUNTIFS(Transactions!$D$4:$D$153,"Income",Transactions!$E$4:$E$153,$A9,Transactions!$C$4:$C$153,"&gt;="&amp;DATE(YEAR(Assumptions!$B$4),MONTH(Assumptions!$B$4)-1,1),Transactions!$C$4:$C$153,"&lt;"&amp;DATE(YEAR(Assumptions!$B$4),MONTH(Assumptions!$B$4),1),Transactions!$A$4:$A$153,Assumptions!$B$3,Transactions!$K$4:$K$153,"&gt;0")=0,"",IFERROR(SUMIFS(Transactions!$K$4:$K$153,Transactions!$D$4:$D$153,"Income",Transactions!$E$4:$E$153,$A9,Transactions!$C$4:$C$153,"&gt;="&amp;DATE(YEAR(Assumptions!$B$4),MONTH(Assumptions!$B$4)-1,1),Transactions!$C$4:$C$153,"&lt;"&amp;DATE(YEAR(Assumptions!$B$4),MONTH(Assumptions!$B$4),1),Transactions!$A$4:$A$153,Assumptions!$B$3),""))))</f>
        <v/>
      </c>
      <c r="D9" s="31">
        <f>IF(AND(B9="",C9=""),"",IFERROR(IF(B9="",0,B9)-IF(C9="",0,C9),""))</f>
        <v/>
      </c>
    </row>
    <row r="10">
      <c r="A10" s="8" t="inlineStr">
        <is>
          <t>Other Income</t>
        </is>
      </c>
      <c r="B10" s="32">
        <f>IF(OR(Assumptions!$B$3="",Assumptions!$B$4=""),"",IF(Assumptions!$B$3="All Facilities",IF(COUNTIFS(Transactions!$D$4:$D$153,"Income",Transactions!$E$4:$E$153,$A10,Transactions!$C$4:$C$153,"&gt;="&amp;DATE(YEAR(Assumptions!$B$4),MONTH(Assumptions!$B$4),1),Transactions!$C$4:$C$153,"&lt;"&amp;DATE(YEAR(Assumptions!$B$4),MONTH(Assumptions!$B$4)+1,1),Transactions!$K$4:$K$153,"&gt;0")=0,"",IFERROR(SUMIFS(Transactions!$K$4:$K$153,Transactions!$D$4:$D$153,"Income",Transactions!$E$4:$E$153,$A10,Transactions!$C$4:$C$153,"&gt;="&amp;DATE(YEAR(Assumptions!$B$4),MONTH(Assumptions!$B$4),1),Transactions!$C$4:$C$153,"&lt;"&amp;DATE(YEAR(Assumptions!$B$4),MONTH(Assumptions!$B$4)+1,1)),"")),IF(COUNTIFS(Transactions!$D$4:$D$153,"Income",Transactions!$E$4:$E$153,$A10,Transactions!$C$4:$C$153,"&gt;="&amp;DATE(YEAR(Assumptions!$B$4),MONTH(Assumptions!$B$4),1),Transactions!$C$4:$C$153,"&lt;"&amp;DATE(YEAR(Assumptions!$B$4),MONTH(Assumptions!$B$4)+1,1),Transactions!$A$4:$A$153,Assumptions!$B$3,Transactions!$K$4:$K$153,"&gt;0")=0,"",IFERROR(SUMIFS(Transactions!$K$4:$K$153,Transactions!$D$4:$D$153,"Income",Transactions!$E$4:$E$153,$A10,Transactions!$C$4:$C$153,"&gt;="&amp;DATE(YEAR(Assumptions!$B$4),MONTH(Assumptions!$B$4),1),Transactions!$C$4:$C$153,"&lt;"&amp;DATE(YEAR(Assumptions!$B$4),MONTH(Assumptions!$B$4)+1,1),Transactions!$A$4:$A$153,Assumptions!$B$3),""))))</f>
        <v/>
      </c>
      <c r="C10" s="32">
        <f>IF(OR(Assumptions!$B$3="",Assumptions!$B$4=""),"",IF(Assumptions!$B$3="All Facilities",IF(COUNTIFS(Transactions!$D$4:$D$153,"Income",Transactions!$E$4:$E$153,$A10,Transactions!$C$4:$C$153,"&gt;="&amp;DATE(YEAR(Assumptions!$B$4),MONTH(Assumptions!$B$4)-1,1),Transactions!$C$4:$C$153,"&lt;"&amp;DATE(YEAR(Assumptions!$B$4),MONTH(Assumptions!$B$4),1),Transactions!$K$4:$K$153,"&gt;0")=0,"",IFERROR(SUMIFS(Transactions!$K$4:$K$153,Transactions!$D$4:$D$153,"Income",Transactions!$E$4:$E$153,$A10,Transactions!$C$4:$C$153,"&gt;="&amp;DATE(YEAR(Assumptions!$B$4),MONTH(Assumptions!$B$4)-1,1),Transactions!$C$4:$C$153,"&lt;"&amp;DATE(YEAR(Assumptions!$B$4),MONTH(Assumptions!$B$4),1)),"")),IF(COUNTIFS(Transactions!$D$4:$D$153,"Income",Transactions!$E$4:$E$153,$A10,Transactions!$C$4:$C$153,"&gt;="&amp;DATE(YEAR(Assumptions!$B$4),MONTH(Assumptions!$B$4)-1,1),Transactions!$C$4:$C$153,"&lt;"&amp;DATE(YEAR(Assumptions!$B$4),MONTH(Assumptions!$B$4),1),Transactions!$A$4:$A$153,Assumptions!$B$3,Transactions!$K$4:$K$153,"&gt;0")=0,"",IFERROR(SUMIFS(Transactions!$K$4:$K$153,Transactions!$D$4:$D$153,"Income",Transactions!$E$4:$E$153,$A10,Transactions!$C$4:$C$153,"&gt;="&amp;DATE(YEAR(Assumptions!$B$4),MONTH(Assumptions!$B$4)-1,1),Transactions!$C$4:$C$153,"&lt;"&amp;DATE(YEAR(Assumptions!$B$4),MONTH(Assumptions!$B$4),1),Transactions!$A$4:$A$153,Assumptions!$B$3),""))))</f>
        <v/>
      </c>
      <c r="D10" s="32">
        <f>IF(AND(B10="",C10=""),"",IFERROR(IF(B10="",0,B10)-IF(C10="",0,C10),""))</f>
        <v/>
      </c>
    </row>
    <row r="11">
      <c r="A11" s="2" t="inlineStr">
        <is>
          <t>Total Income</t>
        </is>
      </c>
      <c r="B11" s="33">
        <f>IF(COUNT(B7:B10)=0,"",SUM(B7:B10))</f>
        <v/>
      </c>
      <c r="C11" s="33">
        <f>IF(COUNT(C7:C10)=0,"",SUM(C7:C10))</f>
        <v/>
      </c>
      <c r="D11" s="33">
        <f>IF(AND(B11="",C11=""),"",IFERROR(IF(B11="",0,B11)-IF(C11="",0,C11),""))</f>
        <v/>
      </c>
    </row>
    <row r="12"/>
    <row r="13">
      <c r="A13" s="11" t="inlineStr">
        <is>
          <t>Operating Expenses</t>
        </is>
      </c>
      <c r="B13" s="11" t="n"/>
      <c r="C13" s="11" t="n"/>
      <c r="D13" s="11" t="n"/>
    </row>
    <row r="14">
      <c r="A14" s="8" t="inlineStr">
        <is>
          <t>Payroll</t>
        </is>
      </c>
      <c r="B14" s="32">
        <f>IF(OR(Assumptions!$B$3="",Assumptions!$B$4=""),"",IF(Assumptions!$B$3="All Facilities",IF(COUNTIFS(Transactions!$D$4:$D$153,"Expense",Transactions!$E$4:$E$153,$A14,Transactions!$C$4:$C$153,"&gt;="&amp;DATE(YEAR(Assumptions!$B$4),MONTH(Assumptions!$B$4),1),Transactions!$C$4:$C$153,"&lt;"&amp;DATE(YEAR(Assumptions!$B$4),MONTH(Assumptions!$B$4)+1,1),Transactions!$K$4:$K$153,"&lt;0")=0,"",IFERROR(-SUMIFS(Transactions!$K$4:$K$153,Transactions!$D$4:$D$153,"Expense",Transactions!$E$4:$E$153,$A14,Transactions!$C$4:$C$153,"&gt;="&amp;DATE(YEAR(Assumptions!$B$4),MONTH(Assumptions!$B$4),1),Transactions!$C$4:$C$153,"&lt;"&amp;DATE(YEAR(Assumptions!$B$4),MONTH(Assumptions!$B$4)+1,1)),"")),IF(COUNTIFS(Transactions!$D$4:$D$153,"Expense",Transactions!$E$4:$E$153,$A14,Transactions!$C$4:$C$153,"&gt;="&amp;DATE(YEAR(Assumptions!$B$4),MONTH(Assumptions!$B$4),1),Transactions!$C$4:$C$153,"&lt;"&amp;DATE(YEAR(Assumptions!$B$4),MONTH(Assumptions!$B$4)+1,1),Transactions!$A$4:$A$153,Assumptions!$B$3,Transactions!$K$4:$K$153,"&lt;0")=0,"",IFERROR(-SUMIFS(Transactions!$K$4:$K$153,Transactions!$D$4:$D$153,"Expense",Transactions!$E$4:$E$153,$A14,Transactions!$C$4:$C$153,"&gt;="&amp;DATE(YEAR(Assumptions!$B$4),MONTH(Assumptions!$B$4),1),Transactions!$C$4:$C$153,"&lt;"&amp;DATE(YEAR(Assumptions!$B$4),MONTH(Assumptions!$B$4)+1,1),Transactions!$A$4:$A$153,Assumptions!$B$3),""))))</f>
        <v/>
      </c>
      <c r="C14" s="32">
        <f>IF(OR(Assumptions!$B$3="",Assumptions!$B$4=""),"",IF(Assumptions!$B$3="All Facilities",IF(COUNTIFS(Transactions!$D$4:$D$153,"Expense",Transactions!$E$4:$E$153,$A14,Transactions!$C$4:$C$153,"&gt;="&amp;DATE(YEAR(Assumptions!$B$4),MONTH(Assumptions!$B$4)-1,1),Transactions!$C$4:$C$153,"&lt;"&amp;DATE(YEAR(Assumptions!$B$4),MONTH(Assumptions!$B$4),1),Transactions!$K$4:$K$153,"&lt;0")=0,"",IFERROR(-SUMIFS(Transactions!$K$4:$K$153,Transactions!$D$4:$D$153,"Expense",Transactions!$E$4:$E$153,$A14,Transactions!$C$4:$C$153,"&gt;="&amp;DATE(YEAR(Assumptions!$B$4),MONTH(Assumptions!$B$4)-1,1),Transactions!$C$4:$C$153,"&lt;"&amp;DATE(YEAR(Assumptions!$B$4),MONTH(Assumptions!$B$4),1)),"")),IF(COUNTIFS(Transactions!$D$4:$D$153,"Expense",Transactions!$E$4:$E$153,$A14,Transactions!$C$4:$C$153,"&gt;="&amp;DATE(YEAR(Assumptions!$B$4),MONTH(Assumptions!$B$4)-1,1),Transactions!$C$4:$C$153,"&lt;"&amp;DATE(YEAR(Assumptions!$B$4),MONTH(Assumptions!$B$4),1),Transactions!$A$4:$A$153,Assumptions!$B$3,Transactions!$K$4:$K$153,"&lt;0")=0,"",IFERROR(-SUMIFS(Transactions!$K$4:$K$153,Transactions!$D$4:$D$153,"Expense",Transactions!$E$4:$E$153,$A14,Transactions!$C$4:$C$153,"&gt;="&amp;DATE(YEAR(Assumptions!$B$4),MONTH(Assumptions!$B$4)-1,1),Transactions!$C$4:$C$153,"&lt;"&amp;DATE(YEAR(Assumptions!$B$4),MONTH(Assumptions!$B$4),1),Transactions!$A$4:$A$153,Assumptions!$B$3),""))))</f>
        <v/>
      </c>
      <c r="D14" s="32">
        <f>IF(AND(B14="",C14=""),"",IFERROR(IF(B14="",0,B14)-IF(C14="",0,C14),""))</f>
        <v/>
      </c>
    </row>
    <row r="15">
      <c r="A15" s="3" t="inlineStr">
        <is>
          <t>Utilities</t>
        </is>
      </c>
      <c r="B15" s="31">
        <f>IF(OR(Assumptions!$B$3="",Assumptions!$B$4=""),"",IF(Assumptions!$B$3="All Facilities",IF(COUNTIFS(Transactions!$D$4:$D$153,"Expense",Transactions!$E$4:$E$153,$A15,Transactions!$C$4:$C$153,"&gt;="&amp;DATE(YEAR(Assumptions!$B$4),MONTH(Assumptions!$B$4),1),Transactions!$C$4:$C$153,"&lt;"&amp;DATE(YEAR(Assumptions!$B$4),MONTH(Assumptions!$B$4)+1,1),Transactions!$K$4:$K$153,"&lt;0")=0,"",IFERROR(-SUMIFS(Transactions!$K$4:$K$153,Transactions!$D$4:$D$153,"Expense",Transactions!$E$4:$E$153,$A15,Transactions!$C$4:$C$153,"&gt;="&amp;DATE(YEAR(Assumptions!$B$4),MONTH(Assumptions!$B$4),1),Transactions!$C$4:$C$153,"&lt;"&amp;DATE(YEAR(Assumptions!$B$4),MONTH(Assumptions!$B$4)+1,1)),"")),IF(COUNTIFS(Transactions!$D$4:$D$153,"Expense",Transactions!$E$4:$E$153,$A15,Transactions!$C$4:$C$153,"&gt;="&amp;DATE(YEAR(Assumptions!$B$4),MONTH(Assumptions!$B$4),1),Transactions!$C$4:$C$153,"&lt;"&amp;DATE(YEAR(Assumptions!$B$4),MONTH(Assumptions!$B$4)+1,1),Transactions!$A$4:$A$153,Assumptions!$B$3,Transactions!$K$4:$K$153,"&lt;0")=0,"",IFERROR(-SUMIFS(Transactions!$K$4:$K$153,Transactions!$D$4:$D$153,"Expense",Transactions!$E$4:$E$153,$A15,Transactions!$C$4:$C$153,"&gt;="&amp;DATE(YEAR(Assumptions!$B$4),MONTH(Assumptions!$B$4),1),Transactions!$C$4:$C$153,"&lt;"&amp;DATE(YEAR(Assumptions!$B$4),MONTH(Assumptions!$B$4)+1,1),Transactions!$A$4:$A$153,Assumptions!$B$3),""))))</f>
        <v/>
      </c>
      <c r="C15" s="31">
        <f>IF(OR(Assumptions!$B$3="",Assumptions!$B$4=""),"",IF(Assumptions!$B$3="All Facilities",IF(COUNTIFS(Transactions!$D$4:$D$153,"Expense",Transactions!$E$4:$E$153,$A15,Transactions!$C$4:$C$153,"&gt;="&amp;DATE(YEAR(Assumptions!$B$4),MONTH(Assumptions!$B$4)-1,1),Transactions!$C$4:$C$153,"&lt;"&amp;DATE(YEAR(Assumptions!$B$4),MONTH(Assumptions!$B$4),1),Transactions!$K$4:$K$153,"&lt;0")=0,"",IFERROR(-SUMIFS(Transactions!$K$4:$K$153,Transactions!$D$4:$D$153,"Expense",Transactions!$E$4:$E$153,$A15,Transactions!$C$4:$C$153,"&gt;="&amp;DATE(YEAR(Assumptions!$B$4),MONTH(Assumptions!$B$4)-1,1),Transactions!$C$4:$C$153,"&lt;"&amp;DATE(YEAR(Assumptions!$B$4),MONTH(Assumptions!$B$4),1)),"")),IF(COUNTIFS(Transactions!$D$4:$D$153,"Expense",Transactions!$E$4:$E$153,$A15,Transactions!$C$4:$C$153,"&gt;="&amp;DATE(YEAR(Assumptions!$B$4),MONTH(Assumptions!$B$4)-1,1),Transactions!$C$4:$C$153,"&lt;"&amp;DATE(YEAR(Assumptions!$B$4),MONTH(Assumptions!$B$4),1),Transactions!$A$4:$A$153,Assumptions!$B$3,Transactions!$K$4:$K$153,"&lt;0")=0,"",IFERROR(-SUMIFS(Transactions!$K$4:$K$153,Transactions!$D$4:$D$153,"Expense",Transactions!$E$4:$E$153,$A15,Transactions!$C$4:$C$153,"&gt;="&amp;DATE(YEAR(Assumptions!$B$4),MONTH(Assumptions!$B$4)-1,1),Transactions!$C$4:$C$153,"&lt;"&amp;DATE(YEAR(Assumptions!$B$4),MONTH(Assumptions!$B$4),1),Transactions!$A$4:$A$153,Assumptions!$B$3),""))))</f>
        <v/>
      </c>
      <c r="D15" s="31">
        <f>IF(AND(B15="",C15=""),"",IFERROR(IF(B15="",0,B15)-IF(C15="",0,C15),""))</f>
        <v/>
      </c>
    </row>
    <row r="16">
      <c r="A16" s="8" t="inlineStr">
        <is>
          <t>Repairs &amp; Maintenance</t>
        </is>
      </c>
      <c r="B16" s="32">
        <f>IF(OR(Assumptions!$B$3="",Assumptions!$B$4=""),"",IF(Assumptions!$B$3="All Facilities",IF(COUNTIFS(Transactions!$D$4:$D$153,"Expense",Transactions!$E$4:$E$153,$A16,Transactions!$C$4:$C$153,"&gt;="&amp;DATE(YEAR(Assumptions!$B$4),MONTH(Assumptions!$B$4),1),Transactions!$C$4:$C$153,"&lt;"&amp;DATE(YEAR(Assumptions!$B$4),MONTH(Assumptions!$B$4)+1,1),Transactions!$K$4:$K$153,"&lt;0")=0,"",IFERROR(-SUMIFS(Transactions!$K$4:$K$153,Transactions!$D$4:$D$153,"Expense",Transactions!$E$4:$E$153,$A16,Transactions!$C$4:$C$153,"&gt;="&amp;DATE(YEAR(Assumptions!$B$4),MONTH(Assumptions!$B$4),1),Transactions!$C$4:$C$153,"&lt;"&amp;DATE(YEAR(Assumptions!$B$4),MONTH(Assumptions!$B$4)+1,1)),"")),IF(COUNTIFS(Transactions!$D$4:$D$153,"Expense",Transactions!$E$4:$E$153,$A16,Transactions!$C$4:$C$153,"&gt;="&amp;DATE(YEAR(Assumptions!$B$4),MONTH(Assumptions!$B$4),1),Transactions!$C$4:$C$153,"&lt;"&amp;DATE(YEAR(Assumptions!$B$4),MONTH(Assumptions!$B$4)+1,1),Transactions!$A$4:$A$153,Assumptions!$B$3,Transactions!$K$4:$K$153,"&lt;0")=0,"",IFERROR(-SUMIFS(Transactions!$K$4:$K$153,Transactions!$D$4:$D$153,"Expense",Transactions!$E$4:$E$153,$A16,Transactions!$C$4:$C$153,"&gt;="&amp;DATE(YEAR(Assumptions!$B$4),MONTH(Assumptions!$B$4),1),Transactions!$C$4:$C$153,"&lt;"&amp;DATE(YEAR(Assumptions!$B$4),MONTH(Assumptions!$B$4)+1,1),Transactions!$A$4:$A$153,Assumptions!$B$3),""))))</f>
        <v/>
      </c>
      <c r="C16" s="32">
        <f>IF(OR(Assumptions!$B$3="",Assumptions!$B$4=""),"",IF(Assumptions!$B$3="All Facilities",IF(COUNTIFS(Transactions!$D$4:$D$153,"Expense",Transactions!$E$4:$E$153,$A16,Transactions!$C$4:$C$153,"&gt;="&amp;DATE(YEAR(Assumptions!$B$4),MONTH(Assumptions!$B$4)-1,1),Transactions!$C$4:$C$153,"&lt;"&amp;DATE(YEAR(Assumptions!$B$4),MONTH(Assumptions!$B$4),1),Transactions!$K$4:$K$153,"&lt;0")=0,"",IFERROR(-SUMIFS(Transactions!$K$4:$K$153,Transactions!$D$4:$D$153,"Expense",Transactions!$E$4:$E$153,$A16,Transactions!$C$4:$C$153,"&gt;="&amp;DATE(YEAR(Assumptions!$B$4),MONTH(Assumptions!$B$4)-1,1),Transactions!$C$4:$C$153,"&lt;"&amp;DATE(YEAR(Assumptions!$B$4),MONTH(Assumptions!$B$4),1)),"")),IF(COUNTIFS(Transactions!$D$4:$D$153,"Expense",Transactions!$E$4:$E$153,$A16,Transactions!$C$4:$C$153,"&gt;="&amp;DATE(YEAR(Assumptions!$B$4),MONTH(Assumptions!$B$4)-1,1),Transactions!$C$4:$C$153,"&lt;"&amp;DATE(YEAR(Assumptions!$B$4),MONTH(Assumptions!$B$4),1),Transactions!$A$4:$A$153,Assumptions!$B$3,Transactions!$K$4:$K$153,"&lt;0")=0,"",IFERROR(-SUMIFS(Transactions!$K$4:$K$153,Transactions!$D$4:$D$153,"Expense",Transactions!$E$4:$E$153,$A16,Transactions!$C$4:$C$153,"&gt;="&amp;DATE(YEAR(Assumptions!$B$4),MONTH(Assumptions!$B$4)-1,1),Transactions!$C$4:$C$153,"&lt;"&amp;DATE(YEAR(Assumptions!$B$4),MONTH(Assumptions!$B$4),1),Transactions!$A$4:$A$153,Assumptions!$B$3),""))))</f>
        <v/>
      </c>
      <c r="D16" s="32">
        <f>IF(AND(B16="",C16=""),"",IFERROR(IF(B16="",0,B16)-IF(C16="",0,C16),""))</f>
        <v/>
      </c>
    </row>
    <row r="17">
      <c r="A17" s="3" t="inlineStr">
        <is>
          <t>Marketing</t>
        </is>
      </c>
      <c r="B17" s="31">
        <f>IF(OR(Assumptions!$B$3="",Assumptions!$B$4=""),"",IF(Assumptions!$B$3="All Facilities",IF(COUNTIFS(Transactions!$D$4:$D$153,"Expense",Transactions!$E$4:$E$153,$A17,Transactions!$C$4:$C$153,"&gt;="&amp;DATE(YEAR(Assumptions!$B$4),MONTH(Assumptions!$B$4),1),Transactions!$C$4:$C$153,"&lt;"&amp;DATE(YEAR(Assumptions!$B$4),MONTH(Assumptions!$B$4)+1,1),Transactions!$K$4:$K$153,"&lt;0")=0,"",IFERROR(-SUMIFS(Transactions!$K$4:$K$153,Transactions!$D$4:$D$153,"Expense",Transactions!$E$4:$E$153,$A17,Transactions!$C$4:$C$153,"&gt;="&amp;DATE(YEAR(Assumptions!$B$4),MONTH(Assumptions!$B$4),1),Transactions!$C$4:$C$153,"&lt;"&amp;DATE(YEAR(Assumptions!$B$4),MONTH(Assumptions!$B$4)+1,1)),"")),IF(COUNTIFS(Transactions!$D$4:$D$153,"Expense",Transactions!$E$4:$E$153,$A17,Transactions!$C$4:$C$153,"&gt;="&amp;DATE(YEAR(Assumptions!$B$4),MONTH(Assumptions!$B$4),1),Transactions!$C$4:$C$153,"&lt;"&amp;DATE(YEAR(Assumptions!$B$4),MONTH(Assumptions!$B$4)+1,1),Transactions!$A$4:$A$153,Assumptions!$B$3,Transactions!$K$4:$K$153,"&lt;0")=0,"",IFERROR(-SUMIFS(Transactions!$K$4:$K$153,Transactions!$D$4:$D$153,"Expense",Transactions!$E$4:$E$153,$A17,Transactions!$C$4:$C$153,"&gt;="&amp;DATE(YEAR(Assumptions!$B$4),MONTH(Assumptions!$B$4),1),Transactions!$C$4:$C$153,"&lt;"&amp;DATE(YEAR(Assumptions!$B$4),MONTH(Assumptions!$B$4)+1,1),Transactions!$A$4:$A$153,Assumptions!$B$3),""))))</f>
        <v/>
      </c>
      <c r="C17" s="31">
        <f>IF(OR(Assumptions!$B$3="",Assumptions!$B$4=""),"",IF(Assumptions!$B$3="All Facilities",IF(COUNTIFS(Transactions!$D$4:$D$153,"Expense",Transactions!$E$4:$E$153,$A17,Transactions!$C$4:$C$153,"&gt;="&amp;DATE(YEAR(Assumptions!$B$4),MONTH(Assumptions!$B$4)-1,1),Transactions!$C$4:$C$153,"&lt;"&amp;DATE(YEAR(Assumptions!$B$4),MONTH(Assumptions!$B$4),1),Transactions!$K$4:$K$153,"&lt;0")=0,"",IFERROR(-SUMIFS(Transactions!$K$4:$K$153,Transactions!$D$4:$D$153,"Expense",Transactions!$E$4:$E$153,$A17,Transactions!$C$4:$C$153,"&gt;="&amp;DATE(YEAR(Assumptions!$B$4),MONTH(Assumptions!$B$4)-1,1),Transactions!$C$4:$C$153,"&lt;"&amp;DATE(YEAR(Assumptions!$B$4),MONTH(Assumptions!$B$4),1)),"")),IF(COUNTIFS(Transactions!$D$4:$D$153,"Expense",Transactions!$E$4:$E$153,$A17,Transactions!$C$4:$C$153,"&gt;="&amp;DATE(YEAR(Assumptions!$B$4),MONTH(Assumptions!$B$4)-1,1),Transactions!$C$4:$C$153,"&lt;"&amp;DATE(YEAR(Assumptions!$B$4),MONTH(Assumptions!$B$4),1),Transactions!$A$4:$A$153,Assumptions!$B$3,Transactions!$K$4:$K$153,"&lt;0")=0,"",IFERROR(-SUMIFS(Transactions!$K$4:$K$153,Transactions!$D$4:$D$153,"Expense",Transactions!$E$4:$E$153,$A17,Transactions!$C$4:$C$153,"&gt;="&amp;DATE(YEAR(Assumptions!$B$4),MONTH(Assumptions!$B$4)-1,1),Transactions!$C$4:$C$153,"&lt;"&amp;DATE(YEAR(Assumptions!$B$4),MONTH(Assumptions!$B$4),1),Transactions!$A$4:$A$153,Assumptions!$B$3),""))))</f>
        <v/>
      </c>
      <c r="D17" s="31">
        <f>IF(AND(B17="",C17=""),"",IFERROR(IF(B17="",0,B17)-IF(C17="",0,C17),""))</f>
        <v/>
      </c>
    </row>
    <row r="18">
      <c r="A18" s="8" t="inlineStr">
        <is>
          <t>Insurance</t>
        </is>
      </c>
      <c r="B18" s="32">
        <f>IF(OR(Assumptions!$B$3="",Assumptions!$B$4=""),"",IF(Assumptions!$B$3="All Facilities",IF(COUNTIFS(Transactions!$D$4:$D$153,"Expense",Transactions!$E$4:$E$153,$A18,Transactions!$C$4:$C$153,"&gt;="&amp;DATE(YEAR(Assumptions!$B$4),MONTH(Assumptions!$B$4),1),Transactions!$C$4:$C$153,"&lt;"&amp;DATE(YEAR(Assumptions!$B$4),MONTH(Assumptions!$B$4)+1,1),Transactions!$K$4:$K$153,"&lt;0")=0,"",IFERROR(-SUMIFS(Transactions!$K$4:$K$153,Transactions!$D$4:$D$153,"Expense",Transactions!$E$4:$E$153,$A18,Transactions!$C$4:$C$153,"&gt;="&amp;DATE(YEAR(Assumptions!$B$4),MONTH(Assumptions!$B$4),1),Transactions!$C$4:$C$153,"&lt;"&amp;DATE(YEAR(Assumptions!$B$4),MONTH(Assumptions!$B$4)+1,1)),"")),IF(COUNTIFS(Transactions!$D$4:$D$153,"Expense",Transactions!$E$4:$E$153,$A18,Transactions!$C$4:$C$153,"&gt;="&amp;DATE(YEAR(Assumptions!$B$4),MONTH(Assumptions!$B$4),1),Transactions!$C$4:$C$153,"&lt;"&amp;DATE(YEAR(Assumptions!$B$4),MONTH(Assumptions!$B$4)+1,1),Transactions!$A$4:$A$153,Assumptions!$B$3,Transactions!$K$4:$K$153,"&lt;0")=0,"",IFERROR(-SUMIFS(Transactions!$K$4:$K$153,Transactions!$D$4:$D$153,"Expense",Transactions!$E$4:$E$153,$A18,Transactions!$C$4:$C$153,"&gt;="&amp;DATE(YEAR(Assumptions!$B$4),MONTH(Assumptions!$B$4),1),Transactions!$C$4:$C$153,"&lt;"&amp;DATE(YEAR(Assumptions!$B$4),MONTH(Assumptions!$B$4)+1,1),Transactions!$A$4:$A$153,Assumptions!$B$3),""))))</f>
        <v/>
      </c>
      <c r="C18" s="32">
        <f>IF(OR(Assumptions!$B$3="",Assumptions!$B$4=""),"",IF(Assumptions!$B$3="All Facilities",IF(COUNTIFS(Transactions!$D$4:$D$153,"Expense",Transactions!$E$4:$E$153,$A18,Transactions!$C$4:$C$153,"&gt;="&amp;DATE(YEAR(Assumptions!$B$4),MONTH(Assumptions!$B$4)-1,1),Transactions!$C$4:$C$153,"&lt;"&amp;DATE(YEAR(Assumptions!$B$4),MONTH(Assumptions!$B$4),1),Transactions!$K$4:$K$153,"&lt;0")=0,"",IFERROR(-SUMIFS(Transactions!$K$4:$K$153,Transactions!$D$4:$D$153,"Expense",Transactions!$E$4:$E$153,$A18,Transactions!$C$4:$C$153,"&gt;="&amp;DATE(YEAR(Assumptions!$B$4),MONTH(Assumptions!$B$4)-1,1),Transactions!$C$4:$C$153,"&lt;"&amp;DATE(YEAR(Assumptions!$B$4),MONTH(Assumptions!$B$4),1)),"")),IF(COUNTIFS(Transactions!$D$4:$D$153,"Expense",Transactions!$E$4:$E$153,$A18,Transactions!$C$4:$C$153,"&gt;="&amp;DATE(YEAR(Assumptions!$B$4),MONTH(Assumptions!$B$4)-1,1),Transactions!$C$4:$C$153,"&lt;"&amp;DATE(YEAR(Assumptions!$B$4),MONTH(Assumptions!$B$4),1),Transactions!$A$4:$A$153,Assumptions!$B$3,Transactions!$K$4:$K$153,"&lt;0")=0,"",IFERROR(-SUMIFS(Transactions!$K$4:$K$153,Transactions!$D$4:$D$153,"Expense",Transactions!$E$4:$E$153,$A18,Transactions!$C$4:$C$153,"&gt;="&amp;DATE(YEAR(Assumptions!$B$4),MONTH(Assumptions!$B$4)-1,1),Transactions!$C$4:$C$153,"&lt;"&amp;DATE(YEAR(Assumptions!$B$4),MONTH(Assumptions!$B$4),1),Transactions!$A$4:$A$153,Assumptions!$B$3),""))))</f>
        <v/>
      </c>
      <c r="D18" s="32">
        <f>IF(AND(B18="",C18=""),"",IFERROR(IF(B18="",0,B18)-IF(C18="",0,C18),""))</f>
        <v/>
      </c>
    </row>
    <row r="19">
      <c r="A19" s="3" t="inlineStr">
        <is>
          <t>Property Tax</t>
        </is>
      </c>
      <c r="B19" s="31">
        <f>IF(OR(Assumptions!$B$3="",Assumptions!$B$4=""),"",IF(Assumptions!$B$3="All Facilities",IF(COUNTIFS(Transactions!$D$4:$D$153,"Expense",Transactions!$E$4:$E$153,$A19,Transactions!$C$4:$C$153,"&gt;="&amp;DATE(YEAR(Assumptions!$B$4),MONTH(Assumptions!$B$4),1),Transactions!$C$4:$C$153,"&lt;"&amp;DATE(YEAR(Assumptions!$B$4),MONTH(Assumptions!$B$4)+1,1),Transactions!$K$4:$K$153,"&lt;0")=0,"",IFERROR(-SUMIFS(Transactions!$K$4:$K$153,Transactions!$D$4:$D$153,"Expense",Transactions!$E$4:$E$153,$A19,Transactions!$C$4:$C$153,"&gt;="&amp;DATE(YEAR(Assumptions!$B$4),MONTH(Assumptions!$B$4),1),Transactions!$C$4:$C$153,"&lt;"&amp;DATE(YEAR(Assumptions!$B$4),MONTH(Assumptions!$B$4)+1,1)),"")),IF(COUNTIFS(Transactions!$D$4:$D$153,"Expense",Transactions!$E$4:$E$153,$A19,Transactions!$C$4:$C$153,"&gt;="&amp;DATE(YEAR(Assumptions!$B$4),MONTH(Assumptions!$B$4),1),Transactions!$C$4:$C$153,"&lt;"&amp;DATE(YEAR(Assumptions!$B$4),MONTH(Assumptions!$B$4)+1,1),Transactions!$A$4:$A$153,Assumptions!$B$3,Transactions!$K$4:$K$153,"&lt;0")=0,"",IFERROR(-SUMIFS(Transactions!$K$4:$K$153,Transactions!$D$4:$D$153,"Expense",Transactions!$E$4:$E$153,$A19,Transactions!$C$4:$C$153,"&gt;="&amp;DATE(YEAR(Assumptions!$B$4),MONTH(Assumptions!$B$4),1),Transactions!$C$4:$C$153,"&lt;"&amp;DATE(YEAR(Assumptions!$B$4),MONTH(Assumptions!$B$4)+1,1),Transactions!$A$4:$A$153,Assumptions!$B$3),""))))</f>
        <v/>
      </c>
      <c r="C19" s="31">
        <f>IF(OR(Assumptions!$B$3="",Assumptions!$B$4=""),"",IF(Assumptions!$B$3="All Facilities",IF(COUNTIFS(Transactions!$D$4:$D$153,"Expense",Transactions!$E$4:$E$153,$A19,Transactions!$C$4:$C$153,"&gt;="&amp;DATE(YEAR(Assumptions!$B$4),MONTH(Assumptions!$B$4)-1,1),Transactions!$C$4:$C$153,"&lt;"&amp;DATE(YEAR(Assumptions!$B$4),MONTH(Assumptions!$B$4),1),Transactions!$K$4:$K$153,"&lt;0")=0,"",IFERROR(-SUMIFS(Transactions!$K$4:$K$153,Transactions!$D$4:$D$153,"Expense",Transactions!$E$4:$E$153,$A19,Transactions!$C$4:$C$153,"&gt;="&amp;DATE(YEAR(Assumptions!$B$4),MONTH(Assumptions!$B$4)-1,1),Transactions!$C$4:$C$153,"&lt;"&amp;DATE(YEAR(Assumptions!$B$4),MONTH(Assumptions!$B$4),1)),"")),IF(COUNTIFS(Transactions!$D$4:$D$153,"Expense",Transactions!$E$4:$E$153,$A19,Transactions!$C$4:$C$153,"&gt;="&amp;DATE(YEAR(Assumptions!$B$4),MONTH(Assumptions!$B$4)-1,1),Transactions!$C$4:$C$153,"&lt;"&amp;DATE(YEAR(Assumptions!$B$4),MONTH(Assumptions!$B$4),1),Transactions!$A$4:$A$153,Assumptions!$B$3,Transactions!$K$4:$K$153,"&lt;0")=0,"",IFERROR(-SUMIFS(Transactions!$K$4:$K$153,Transactions!$D$4:$D$153,"Expense",Transactions!$E$4:$E$153,$A19,Transactions!$C$4:$C$153,"&gt;="&amp;DATE(YEAR(Assumptions!$B$4),MONTH(Assumptions!$B$4)-1,1),Transactions!$C$4:$C$153,"&lt;"&amp;DATE(YEAR(Assumptions!$B$4),MONTH(Assumptions!$B$4),1),Transactions!$A$4:$A$153,Assumptions!$B$3),""))))</f>
        <v/>
      </c>
      <c r="D19" s="31">
        <f>IF(AND(B19="",C19=""),"",IFERROR(IF(B19="",0,B19)-IF(C19="",0,C19),""))</f>
        <v/>
      </c>
    </row>
    <row r="20">
      <c r="A20" s="8" t="inlineStr">
        <is>
          <t>Other Operating Expense</t>
        </is>
      </c>
      <c r="B20" s="32">
        <f>IF(OR(Assumptions!$B$3="",Assumptions!$B$4=""),"",IF(Assumptions!$B$3="All Facilities",IF(COUNTIFS(Transactions!$D$4:$D$153,"Expense",Transactions!$E$4:$E$153,$A20,Transactions!$C$4:$C$153,"&gt;="&amp;DATE(YEAR(Assumptions!$B$4),MONTH(Assumptions!$B$4),1),Transactions!$C$4:$C$153,"&lt;"&amp;DATE(YEAR(Assumptions!$B$4),MONTH(Assumptions!$B$4)+1,1),Transactions!$K$4:$K$153,"&lt;0")=0,"",IFERROR(-SUMIFS(Transactions!$K$4:$K$153,Transactions!$D$4:$D$153,"Expense",Transactions!$E$4:$E$153,$A20,Transactions!$C$4:$C$153,"&gt;="&amp;DATE(YEAR(Assumptions!$B$4),MONTH(Assumptions!$B$4),1),Transactions!$C$4:$C$153,"&lt;"&amp;DATE(YEAR(Assumptions!$B$4),MONTH(Assumptions!$B$4)+1,1)),"")),IF(COUNTIFS(Transactions!$D$4:$D$153,"Expense",Transactions!$E$4:$E$153,$A20,Transactions!$C$4:$C$153,"&gt;="&amp;DATE(YEAR(Assumptions!$B$4),MONTH(Assumptions!$B$4),1),Transactions!$C$4:$C$153,"&lt;"&amp;DATE(YEAR(Assumptions!$B$4),MONTH(Assumptions!$B$4)+1,1),Transactions!$A$4:$A$153,Assumptions!$B$3,Transactions!$K$4:$K$153,"&lt;0")=0,"",IFERROR(-SUMIFS(Transactions!$K$4:$K$153,Transactions!$D$4:$D$153,"Expense",Transactions!$E$4:$E$153,$A20,Transactions!$C$4:$C$153,"&gt;="&amp;DATE(YEAR(Assumptions!$B$4),MONTH(Assumptions!$B$4),1),Transactions!$C$4:$C$153,"&lt;"&amp;DATE(YEAR(Assumptions!$B$4),MONTH(Assumptions!$B$4)+1,1),Transactions!$A$4:$A$153,Assumptions!$B$3),""))))</f>
        <v/>
      </c>
      <c r="C20" s="32">
        <f>IF(OR(Assumptions!$B$3="",Assumptions!$B$4=""),"",IF(Assumptions!$B$3="All Facilities",IF(COUNTIFS(Transactions!$D$4:$D$153,"Expense",Transactions!$E$4:$E$153,$A20,Transactions!$C$4:$C$153,"&gt;="&amp;DATE(YEAR(Assumptions!$B$4),MONTH(Assumptions!$B$4)-1,1),Transactions!$C$4:$C$153,"&lt;"&amp;DATE(YEAR(Assumptions!$B$4),MONTH(Assumptions!$B$4),1),Transactions!$K$4:$K$153,"&lt;0")=0,"",IFERROR(-SUMIFS(Transactions!$K$4:$K$153,Transactions!$D$4:$D$153,"Expense",Transactions!$E$4:$E$153,$A20,Transactions!$C$4:$C$153,"&gt;="&amp;DATE(YEAR(Assumptions!$B$4),MONTH(Assumptions!$B$4)-1,1),Transactions!$C$4:$C$153,"&lt;"&amp;DATE(YEAR(Assumptions!$B$4),MONTH(Assumptions!$B$4),1)),"")),IF(COUNTIFS(Transactions!$D$4:$D$153,"Expense",Transactions!$E$4:$E$153,$A20,Transactions!$C$4:$C$153,"&gt;="&amp;DATE(YEAR(Assumptions!$B$4),MONTH(Assumptions!$B$4)-1,1),Transactions!$C$4:$C$153,"&lt;"&amp;DATE(YEAR(Assumptions!$B$4),MONTH(Assumptions!$B$4),1),Transactions!$A$4:$A$153,Assumptions!$B$3,Transactions!$K$4:$K$153,"&lt;0")=0,"",IFERROR(-SUMIFS(Transactions!$K$4:$K$153,Transactions!$D$4:$D$153,"Expense",Transactions!$E$4:$E$153,$A20,Transactions!$C$4:$C$153,"&gt;="&amp;DATE(YEAR(Assumptions!$B$4),MONTH(Assumptions!$B$4)-1,1),Transactions!$C$4:$C$153,"&lt;"&amp;DATE(YEAR(Assumptions!$B$4),MONTH(Assumptions!$B$4),1),Transactions!$A$4:$A$153,Assumptions!$B$3),""))))</f>
        <v/>
      </c>
      <c r="D20" s="32">
        <f>IF(AND(B20="",C20=""),"",IFERROR(IF(B20="",0,B20)-IF(C20="",0,C20),""))</f>
        <v/>
      </c>
    </row>
    <row r="21">
      <c r="A21" s="2" t="inlineStr">
        <is>
          <t>Total Operating Expenses</t>
        </is>
      </c>
      <c r="B21" s="33">
        <f>IF(COUNT(B14:B20)=0,"",SUM(B14:B20))</f>
        <v/>
      </c>
      <c r="C21" s="33">
        <f>IF(COUNT(C14:C20)=0,"",SUM(C14:C20))</f>
        <v/>
      </c>
      <c r="D21" s="33">
        <f>IF(AND(B21="",C21=""),"",IFERROR(IF(B21="",0,B21)-IF(C21="",0,C21),""))</f>
        <v/>
      </c>
    </row>
    <row r="22"/>
    <row r="23">
      <c r="A23" s="2" t="inlineStr">
        <is>
          <t>Net Operating Income</t>
        </is>
      </c>
      <c r="B23" s="33">
        <f>IF(AND(B11="",B21=""),"",IFERROR(IF(B11="",0,B11)-IF(B21="",0,B21),""))</f>
        <v/>
      </c>
      <c r="C23" s="33">
        <f>IF(AND(C11="",C21=""),"",IFERROR(IF(C11="",0,C11)-IF(C21="",0,C21),""))</f>
        <v/>
      </c>
      <c r="D23" s="33">
        <f>IF(AND(B23="",C23=""),"",IFERROR(IF(B23="",0,B23)-IF(C23="",0,C23),""))</f>
        <v/>
      </c>
    </row>
    <row r="24">
      <c r="A24" s="4" t="inlineStr">
        <is>
          <t>Operating Margin</t>
        </is>
      </c>
      <c r="B24" s="34">
        <f>IFERROR(IF(B11&gt;0,B23/B11,""),"")</f>
        <v/>
      </c>
      <c r="C24" s="34">
        <f>IFERROR(IF(C11&gt;0,C23/C11,""),"")</f>
        <v/>
      </c>
      <c r="D24" s="34">
        <f>IF(AND(B24="",C24=""),"",IFERROR(IF(B24="",0,B24)-IF(C24="",0,C24),""))</f>
        <v/>
      </c>
    </row>
    <row r="25">
      <c r="A25" s="2" t="inlineStr">
        <is>
          <t>Posted Entries</t>
        </is>
      </c>
      <c r="B25" s="13">
        <f>IF(OR(Assumptions!$B$3="",Assumptions!$B$4=""),"",IF(Assumptions!$B$3="All Facilities",IF(COUNTIFS(Transactions!$C$4:$C$153,"&gt;="&amp;DATE(YEAR(Assumptions!$B$4),MONTH(Assumptions!$B$4),1),Transactions!$C$4:$C$153,"&lt;"&amp;DATE(YEAR(Assumptions!$B$4),MONTH(Assumptions!$B$4)+1,1),Transactions!$A$4:$A$153,"&lt;&gt;")=0,"",COUNTIFS(Transactions!$C$4:$C$153,"&gt;="&amp;DATE(YEAR(Assumptions!$B$4),MONTH(Assumptions!$B$4),1),Transactions!$C$4:$C$153,"&lt;"&amp;DATE(YEAR(Assumptions!$B$4),MONTH(Assumptions!$B$4)+1,1),Transactions!$A$4:$A$153,"&lt;&gt;",Transactions!$K$4:$K$153,"&gt;0")+COUNTIFS(Transactions!$C$4:$C$153,"&gt;="&amp;DATE(YEAR(Assumptions!$B$4),MONTH(Assumptions!$B$4),1),Transactions!$C$4:$C$153,"&lt;"&amp;DATE(YEAR(Assumptions!$B$4),MONTH(Assumptions!$B$4)+1,1),Transactions!$A$4:$A$153,"&lt;&gt;",Transactions!$K$4:$K$153,"&lt;0")),IF(COUNTIFS(Transactions!$C$4:$C$153,"&gt;="&amp;DATE(YEAR(Assumptions!$B$4),MONTH(Assumptions!$B$4),1),Transactions!$C$4:$C$153,"&lt;"&amp;DATE(YEAR(Assumptions!$B$4),MONTH(Assumptions!$B$4)+1,1),Transactions!$A$4:$A$153,Assumptions!$B$3)=0,"",COUNTIFS(Transactions!$C$4:$C$153,"&gt;="&amp;DATE(YEAR(Assumptions!$B$4),MONTH(Assumptions!$B$4),1),Transactions!$C$4:$C$153,"&lt;"&amp;DATE(YEAR(Assumptions!$B$4),MONTH(Assumptions!$B$4)+1,1),Transactions!$A$4:$A$153,Assumptions!$B$3,Transactions!$K$4:$K$153,"&gt;0")+COUNTIFS(Transactions!$C$4:$C$153,"&gt;="&amp;DATE(YEAR(Assumptions!$B$4),MONTH(Assumptions!$B$4),1),Transactions!$C$4:$C$153,"&lt;"&amp;DATE(YEAR(Assumptions!$B$4),MONTH(Assumptions!$B$4)+1,1),Transactions!$A$4:$A$153,Assumptions!$B$3,Transactions!$K$4:$K$153,"&lt;0"))))</f>
        <v/>
      </c>
      <c r="C25" s="13">
        <f>IF(OR(Assumptions!$B$3="",Assumptions!$B$4=""),"",IF(Assumptions!$B$3="All Facilities",IF(COUNTIFS(Transactions!$C$4:$C$153,"&gt;="&amp;DATE(YEAR(Assumptions!$B$4),MONTH(Assumptions!$B$4)-1,1),Transactions!$C$4:$C$153,"&lt;"&amp;DATE(YEAR(Assumptions!$B$4),MONTH(Assumptions!$B$4),1),Transactions!$A$4:$A$153,"&lt;&gt;")=0,"",COUNTIFS(Transactions!$C$4:$C$153,"&gt;="&amp;DATE(YEAR(Assumptions!$B$4),MONTH(Assumptions!$B$4)-1,1),Transactions!$C$4:$C$153,"&lt;"&amp;DATE(YEAR(Assumptions!$B$4),MONTH(Assumptions!$B$4),1),Transactions!$A$4:$A$153,"&lt;&gt;",Transactions!$K$4:$K$153,"&gt;0")+COUNTIFS(Transactions!$C$4:$C$153,"&gt;="&amp;DATE(YEAR(Assumptions!$B$4),MONTH(Assumptions!$B$4)-1,1),Transactions!$C$4:$C$153,"&lt;"&amp;DATE(YEAR(Assumptions!$B$4),MONTH(Assumptions!$B$4),1),Transactions!$A$4:$A$153,"&lt;&gt;",Transactions!$K$4:$K$153,"&lt;0")),IF(COUNTIFS(Transactions!$C$4:$C$153,"&gt;="&amp;DATE(YEAR(Assumptions!$B$4),MONTH(Assumptions!$B$4)-1,1),Transactions!$C$4:$C$153,"&lt;"&amp;DATE(YEAR(Assumptions!$B$4),MONTH(Assumptions!$B$4),1),Transactions!$A$4:$A$153,Assumptions!$B$3)=0,"",COUNTIFS(Transactions!$C$4:$C$153,"&gt;="&amp;DATE(YEAR(Assumptions!$B$4),MONTH(Assumptions!$B$4)-1,1),Transactions!$C$4:$C$153,"&lt;"&amp;DATE(YEAR(Assumptions!$B$4),MONTH(Assumptions!$B$4),1),Transactions!$A$4:$A$153,Assumptions!$B$3,Transactions!$K$4:$K$153,"&gt;0")+COUNTIFS(Transactions!$C$4:$C$153,"&gt;="&amp;DATE(YEAR(Assumptions!$B$4),MONTH(Assumptions!$B$4)-1,1),Transactions!$C$4:$C$153,"&lt;"&amp;DATE(YEAR(Assumptions!$B$4),MONTH(Assumptions!$B$4),1),Transactions!$A$4:$A$153,Assumptions!$B$3,Transactions!$K$4:$K$153,"&lt;0"))))</f>
        <v/>
      </c>
      <c r="D25" s="13">
        <f>IF(AND(B25="",C25=""),"",IFERROR(IF(B25="",0,B25)-IF(C25="",0,C25),""))</f>
        <v/>
      </c>
    </row>
    <row r="26">
      <c r="A26" s="4" t="inlineStr">
        <is>
          <t>Items for Review</t>
        </is>
      </c>
      <c r="B26" s="14">
        <f>IF(OR(Assumptions!$B$3="",Assumptions!$B$4=""),"",IF(Assumptions!$B$3="All Facilities",IF(COUNTIFS(Transactions!$C$4:$C$153,"&gt;="&amp;DATE(YEAR(Assumptions!$B$4),MONTH(Assumptions!$B$4),1),Transactions!$C$4:$C$153,"&lt;"&amp;DATE(YEAR(Assumptions!$B$4),MONTH(Assumptions!$B$4)+1,1),Transactions!$A$4:$A$153,"&lt;&gt;")=0,"",COUNTIFS(Transactions!$C$4:$C$153,"&gt;="&amp;DATE(YEAR(Assumptions!$B$4),MONTH(Assumptions!$B$4),1),Transactions!$C$4:$C$153,"&lt;"&amp;DATE(YEAR(Assumptions!$B$4),MONTH(Assumptions!$B$4)+1,1),Transactions!$A$4:$A$153,"&lt;&gt;",Transactions!$L$4:$L$153,"?*")),IF(COUNTIFS(Transactions!$C$4:$C$153,"&gt;="&amp;DATE(YEAR(Assumptions!$B$4),MONTH(Assumptions!$B$4),1),Transactions!$C$4:$C$153,"&lt;"&amp;DATE(YEAR(Assumptions!$B$4),MONTH(Assumptions!$B$4)+1,1),Transactions!$A$4:$A$153,Assumptions!$B$3)=0,"",COUNTIFS(Transactions!$C$4:$C$153,"&gt;="&amp;DATE(YEAR(Assumptions!$B$4),MONTH(Assumptions!$B$4),1),Transactions!$C$4:$C$153,"&lt;"&amp;DATE(YEAR(Assumptions!$B$4),MONTH(Assumptions!$B$4)+1,1),Transactions!$A$4:$A$153,Assumptions!$B$3,Transactions!$L$4:$L$153,"?*"))))</f>
        <v/>
      </c>
      <c r="C26" s="14">
        <f>IF(OR(Assumptions!$B$3="",Assumptions!$B$4=""),"",IF(Assumptions!$B$3="All Facilities",IF(COUNTIFS(Transactions!$C$4:$C$153,"&gt;="&amp;DATE(YEAR(Assumptions!$B$4),MONTH(Assumptions!$B$4)-1,1),Transactions!$C$4:$C$153,"&lt;"&amp;DATE(YEAR(Assumptions!$B$4),MONTH(Assumptions!$B$4),1),Transactions!$A$4:$A$153,"&lt;&gt;")=0,"",COUNTIFS(Transactions!$C$4:$C$153,"&gt;="&amp;DATE(YEAR(Assumptions!$B$4),MONTH(Assumptions!$B$4)-1,1),Transactions!$C$4:$C$153,"&lt;"&amp;DATE(YEAR(Assumptions!$B$4),MONTH(Assumptions!$B$4),1),Transactions!$A$4:$A$153,"&lt;&gt;",Transactions!$L$4:$L$153,"?*")),IF(COUNTIFS(Transactions!$C$4:$C$153,"&gt;="&amp;DATE(YEAR(Assumptions!$B$4),MONTH(Assumptions!$B$4)-1,1),Transactions!$C$4:$C$153,"&lt;"&amp;DATE(YEAR(Assumptions!$B$4),MONTH(Assumptions!$B$4),1),Transactions!$A$4:$A$153,Assumptions!$B$3)=0,"",COUNTIFS(Transactions!$C$4:$C$153,"&gt;="&amp;DATE(YEAR(Assumptions!$B$4),MONTH(Assumptions!$B$4)-1,1),Transactions!$C$4:$C$153,"&lt;"&amp;DATE(YEAR(Assumptions!$B$4),MONTH(Assumptions!$B$4),1),Transactions!$A$4:$A$153,Assumptions!$B$3,Transactions!$L$4:$L$153,"?*"))))</f>
        <v/>
      </c>
      <c r="D26" s="14">
        <f>IF(AND(B26="",C26=""),"",IFERROR(IF(B26="",0,B26)-IF(C26="",0,C26),""))</f>
        <v/>
      </c>
    </row>
    <row r="27"/>
    <row r="28"/>
    <row r="29" hidden="1">
      <c r="F29" t="inlineStr">
        <is>
          <t>Metric</t>
        </is>
      </c>
      <c r="G29" t="inlineStr">
        <is>
          <t>Current Period</t>
        </is>
      </c>
    </row>
    <row r="30" hidden="1">
      <c r="F30" t="inlineStr">
        <is>
          <t>Total Income</t>
        </is>
      </c>
      <c r="G30">
        <f>IF(B11="","",B11)</f>
        <v/>
      </c>
    </row>
    <row r="31" hidden="1">
      <c r="F31" t="inlineStr">
        <is>
          <t>Operating Expenses</t>
        </is>
      </c>
      <c r="G31">
        <f>IF(B21="","",B21)</f>
        <v/>
      </c>
    </row>
    <row r="32" hidden="1">
      <c r="F32" t="inlineStr">
        <is>
          <t>Net Operating Income</t>
        </is>
      </c>
      <c r="G32">
        <f>IF(B23="","",B23)</f>
        <v/>
      </c>
    </row>
  </sheetData>
  <mergeCells count="1">
    <mergeCell ref="A1:J1"/>
  </mergeCells>
  <conditionalFormatting sqref="B23:C23">
    <cfRule type="expression" priority="1" dxfId="0">
      <formula>AND(ISNUMBER(B23),B23&gt;=0)</formula>
    </cfRule>
    <cfRule type="expression" priority="2" dxfId="1">
      <formula>AND(ISNUMBER(B23),B23&lt;0)</formula>
    </cfRule>
  </conditionalFormatting>
  <conditionalFormatting sqref="B26:C26">
    <cfRule type="expression" priority="3" dxfId="2">
      <formula>AND(ISNUMBER(B26),B26&gt;0)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53"/>
  <sheetViews>
    <sheetView showGridLines="0" zoomScale="8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14" customWidth="1" min="2" max="2"/>
    <col width="13" customWidth="1" min="3" max="3"/>
    <col width="13" customWidth="1" min="4" max="4"/>
    <col width="27" customWidth="1" min="5" max="5"/>
    <col width="15" customWidth="1" min="6" max="6"/>
    <col width="27" customWidth="1" min="7" max="7"/>
    <col width="14" customWidth="1" min="8" max="8"/>
    <col width="13" customWidth="1" min="9" max="9"/>
    <col width="46" customWidth="1" min="10" max="10"/>
    <col width="17" customWidth="1" min="11" max="11"/>
    <col width="29" customWidth="1" min="12" max="12"/>
  </cols>
  <sheetData>
    <row r="1" ht="28" customHeight="1">
      <c r="A1" s="1" t="inlineStr">
        <is>
          <t>Self Storage Profit and Loss Statement — Monthly Records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8" t="n"/>
      <c r="L1" s="29" t="n"/>
    </row>
    <row r="2" ht="22" customHeight="1">
      <c r="A2" s="15" t="inlineStr">
        <is>
          <t>Enter one line for each monthly income or operating expense item. Yellow cells are editable; review messages request human review.</t>
        </is>
      </c>
    </row>
    <row r="3" ht="26" customHeight="1">
      <c r="A3" s="6" t="inlineStr">
        <is>
          <t>Facility</t>
        </is>
      </c>
      <c r="B3" s="6" t="inlineStr">
        <is>
          <t>Unit</t>
        </is>
      </c>
      <c r="C3" s="6" t="inlineStr">
        <is>
          <t>Period</t>
        </is>
      </c>
      <c r="D3" s="6" t="inlineStr">
        <is>
          <t>Entry Type</t>
        </is>
      </c>
      <c r="E3" s="6" t="inlineStr">
        <is>
          <t>Category</t>
        </is>
      </c>
      <c r="F3" s="6" t="inlineStr">
        <is>
          <t>Amount</t>
        </is>
      </c>
      <c r="G3" s="6" t="inlineStr">
        <is>
          <t>Owner</t>
        </is>
      </c>
      <c r="H3" s="6" t="inlineStr">
        <is>
          <t>Status</t>
        </is>
      </c>
      <c r="I3" s="6" t="inlineStr">
        <is>
          <t>Due Date</t>
        </is>
      </c>
      <c r="J3" s="6" t="inlineStr">
        <is>
          <t>Notes</t>
        </is>
      </c>
      <c r="K3" s="6" t="inlineStr">
        <is>
          <t>Included Amount</t>
        </is>
      </c>
      <c r="L3" s="6" t="inlineStr">
        <is>
          <t>Review</t>
        </is>
      </c>
    </row>
    <row r="4">
      <c r="A4" s="16" t="inlineStr">
        <is>
          <t>Fictional Cedar Lantern Storage</t>
        </is>
      </c>
      <c r="B4" s="16" t="inlineStr"/>
      <c r="C4" s="35" t="n">
        <v>46266</v>
      </c>
      <c r="D4" s="16" t="inlineStr">
        <is>
          <t>Income</t>
        </is>
      </c>
      <c r="E4" s="16" t="inlineStr">
        <is>
          <t>Rental Income</t>
        </is>
      </c>
      <c r="F4" s="36" t="n">
        <v>19800</v>
      </c>
      <c r="G4" s="16" t="inlineStr">
        <is>
          <t>Avery Quill (Fictional)</t>
        </is>
      </c>
      <c r="H4" s="16" t="inlineStr">
        <is>
          <t>Received</t>
        </is>
      </c>
      <c r="I4" s="35" t="n">
        <v>46266</v>
      </c>
      <c r="J4" s="19" t="inlineStr">
        <is>
          <t>Fictional monthly rent posting for occupied units.</t>
        </is>
      </c>
      <c r="K4" s="37">
        <f>IF(COUNTA($A4:$J4)=0,"",IF(OR($D4="",$E4="",$F4="",$H4=""),"",IF(AND($D4="Income",$H4="Received",COUNTIF(Assumptions!$F$3:$F$6,$E4)&gt;0),$F4,IF(AND($D4="Expense",$H4="Paid",COUNTIF(Assumptions!$G$3:$G$9,$E4)&gt;0),-$F4,""))))</f>
        <v/>
      </c>
      <c r="L4" s="21">
        <f>IF(COUNTA($A4:$J4)=0,"",IF(OR($A4="",$C4="",$D4="",$E4="",$F4="",$G4="",$H4=""),"Review missing required fields",IF(DAY($C4)&lt;&gt;1,"Review period: use first day",IF(OR(AND($D4="Income",COUNTIF(Assumptions!$F$3:$F$6,$E4)=0),AND($D4="Expense",COUNTIF(Assumptions!$G$3:$G$9,$E4)=0)),"Review type and category",IF(OR(AND($D4="Income",NOT(OR($H4="Received",$H4="Pending",$H4="Void"))),AND($D4="Expense",NOT(OR($H4="Paid",$H4="Pending",$H4="Void")))),"Review type and status",IF(AND($H4="Pending",$I4&lt;&gt;"",$I4&lt;TODAY()-Assumptions!$B$6),"Review past due",IF($F4&gt;Assumptions!$B$5,"Review large amount","")))))))</f>
        <v/>
      </c>
    </row>
    <row r="5">
      <c r="A5" s="16" t="inlineStr">
        <is>
          <t>Fictional Cedar Lantern Storage</t>
        </is>
      </c>
      <c r="B5" s="16" t="inlineStr">
        <is>
          <t>C-204</t>
        </is>
      </c>
      <c r="C5" s="35" t="n">
        <v>46266</v>
      </c>
      <c r="D5" s="16" t="inlineStr">
        <is>
          <t>Income</t>
        </is>
      </c>
      <c r="E5" s="16" t="inlineStr">
        <is>
          <t>Late &amp; Admin Fees</t>
        </is>
      </c>
      <c r="F5" s="36" t="n">
        <v>640</v>
      </c>
      <c r="G5" s="16" t="inlineStr">
        <is>
          <t>Avery Quill (Fictional)</t>
        </is>
      </c>
      <c r="H5" s="16" t="inlineStr">
        <is>
          <t>Received</t>
        </is>
      </c>
      <c r="I5" s="35" t="n">
        <v>46271</v>
      </c>
      <c r="J5" s="19" t="inlineStr">
        <is>
          <t>Fictional monthly fee total associated with unit C-204 and other units.</t>
        </is>
      </c>
      <c r="K5" s="38">
        <f>IF(COUNTA($A5:$J5)=0,"",IF(OR($D5="",$E5="",$F5="",$H5=""),"",IF(AND($D5="Income",$H5="Received",COUNTIF(Assumptions!$F$3:$F$6,$E5)&gt;0),$F5,IF(AND($D5="Expense",$H5="Paid",COUNTIF(Assumptions!$G$3:$G$9,$E5)&gt;0),-$F5,""))))</f>
        <v/>
      </c>
      <c r="L5" s="23">
        <f>IF(COUNTA($A5:$J5)=0,"",IF(OR($A5="",$C5="",$D5="",$E5="",$F5="",$G5="",$H5=""),"Review missing required fields",IF(DAY($C5)&lt;&gt;1,"Review period: use first day",IF(OR(AND($D5="Income",COUNTIF(Assumptions!$F$3:$F$6,$E5)=0),AND($D5="Expense",COUNTIF(Assumptions!$G$3:$G$9,$E5)=0)),"Review type and category",IF(OR(AND($D5="Income",NOT(OR($H5="Received",$H5="Pending",$H5="Void"))),AND($D5="Expense",NOT(OR($H5="Paid",$H5="Pending",$H5="Void")))),"Review type and status",IF(AND($H5="Pending",$I5&lt;&gt;"",$I5&lt;TODAY()-Assumptions!$B$6),"Review past due",IF($F5&gt;Assumptions!$B$5,"Review large amount","")))))))</f>
        <v/>
      </c>
    </row>
    <row r="6">
      <c r="A6" s="16" t="inlineStr">
        <is>
          <t>Fictional Cedar Lantern Storage</t>
        </is>
      </c>
      <c r="B6" s="16" t="inlineStr"/>
      <c r="C6" s="35" t="n">
        <v>46266</v>
      </c>
      <c r="D6" s="16" t="inlineStr">
        <is>
          <t>Income</t>
        </is>
      </c>
      <c r="E6" s="16" t="inlineStr">
        <is>
          <t>Merchandise Sales</t>
        </is>
      </c>
      <c r="F6" s="36" t="n">
        <v>315</v>
      </c>
      <c r="G6" s="16" t="inlineStr">
        <is>
          <t>Jordan Pike (Fictional)</t>
        </is>
      </c>
      <c r="H6" s="16" t="inlineStr">
        <is>
          <t>Received</t>
        </is>
      </c>
      <c r="I6" s="35" t="n">
        <v>46271</v>
      </c>
      <c r="J6" s="19" t="inlineStr">
        <is>
          <t>Fictional boxes and packing supplies total.</t>
        </is>
      </c>
      <c r="K6" s="37">
        <f>IF(COUNTA($A6:$J6)=0,"",IF(OR($D6="",$E6="",$F6="",$H6=""),"",IF(AND($D6="Income",$H6="Received",COUNTIF(Assumptions!$F$3:$F$6,$E6)&gt;0),$F6,IF(AND($D6="Expense",$H6="Paid",COUNTIF(Assumptions!$G$3:$G$9,$E6)&gt;0),-$F6,""))))</f>
        <v/>
      </c>
      <c r="L6" s="21">
        <f>IF(COUNTA($A6:$J6)=0,"",IF(OR($A6="",$C6="",$D6="",$E6="",$F6="",$G6="",$H6=""),"Review missing required fields",IF(DAY($C6)&lt;&gt;1,"Review period: use first day",IF(OR(AND($D6="Income",COUNTIF(Assumptions!$F$3:$F$6,$E6)=0),AND($D6="Expense",COUNTIF(Assumptions!$G$3:$G$9,$E6)=0)),"Review type and category",IF(OR(AND($D6="Income",NOT(OR($H6="Received",$H6="Pending",$H6="Void"))),AND($D6="Expense",NOT(OR($H6="Paid",$H6="Pending",$H6="Void")))),"Review type and status",IF(AND($H6="Pending",$I6&lt;&gt;"",$I6&lt;TODAY()-Assumptions!$B$6),"Review past due",IF($F6&gt;Assumptions!$B$5,"Review large amount","")))))))</f>
        <v/>
      </c>
    </row>
    <row r="7">
      <c r="A7" s="16" t="inlineStr">
        <is>
          <t>Fictional Cedar Lantern Storage</t>
        </is>
      </c>
      <c r="B7" s="16" t="inlineStr"/>
      <c r="C7" s="35" t="n">
        <v>46266</v>
      </c>
      <c r="D7" s="16" t="inlineStr">
        <is>
          <t>Expense</t>
        </is>
      </c>
      <c r="E7" s="16" t="inlineStr">
        <is>
          <t>Payroll</t>
        </is>
      </c>
      <c r="F7" s="36" t="n">
        <v>5900</v>
      </c>
      <c r="G7" s="16" t="inlineStr">
        <is>
          <t>Morgan Vale (Fictional)</t>
        </is>
      </c>
      <c r="H7" s="16" t="inlineStr">
        <is>
          <t>Paid</t>
        </is>
      </c>
      <c r="I7" s="35" t="n">
        <v>46281</v>
      </c>
      <c r="J7" s="19" t="inlineStr">
        <is>
          <t>Fictional facility payroll expense.</t>
        </is>
      </c>
      <c r="K7" s="38">
        <f>IF(COUNTA($A7:$J7)=0,"",IF(OR($D7="",$E7="",$F7="",$H7=""),"",IF(AND($D7="Income",$H7="Received",COUNTIF(Assumptions!$F$3:$F$6,$E7)&gt;0),$F7,IF(AND($D7="Expense",$H7="Paid",COUNTIF(Assumptions!$G$3:$G$9,$E7)&gt;0),-$F7,""))))</f>
        <v/>
      </c>
      <c r="L7" s="23">
        <f>IF(COUNTA($A7:$J7)=0,"",IF(OR($A7="",$C7="",$D7="",$E7="",$F7="",$G7="",$H7=""),"Review missing required fields",IF(DAY($C7)&lt;&gt;1,"Review period: use first day",IF(OR(AND($D7="Income",COUNTIF(Assumptions!$F$3:$F$6,$E7)=0),AND($D7="Expense",COUNTIF(Assumptions!$G$3:$G$9,$E7)=0)),"Review type and category",IF(OR(AND($D7="Income",NOT(OR($H7="Received",$H7="Pending",$H7="Void"))),AND($D7="Expense",NOT(OR($H7="Paid",$H7="Pending",$H7="Void")))),"Review type and status",IF(AND($H7="Pending",$I7&lt;&gt;"",$I7&lt;TODAY()-Assumptions!$B$6),"Review past due",IF($F7&gt;Assumptions!$B$5,"Review large amount","")))))))</f>
        <v/>
      </c>
    </row>
    <row r="8">
      <c r="A8" s="16" t="inlineStr">
        <is>
          <t>Fictional Cedar Lantern Storage</t>
        </is>
      </c>
      <c r="B8" s="16" t="inlineStr"/>
      <c r="C8" s="35" t="n">
        <v>46266</v>
      </c>
      <c r="D8" s="16" t="inlineStr">
        <is>
          <t>Expense</t>
        </is>
      </c>
      <c r="E8" s="16" t="inlineStr">
        <is>
          <t>Utilities</t>
        </is>
      </c>
      <c r="F8" s="36" t="n">
        <v>1740</v>
      </c>
      <c r="G8" s="16" t="inlineStr">
        <is>
          <t>Morgan Vale (Fictional)</t>
        </is>
      </c>
      <c r="H8" s="16" t="inlineStr">
        <is>
          <t>Paid</t>
        </is>
      </c>
      <c r="I8" s="35" t="n">
        <v>46284</v>
      </c>
      <c r="J8" s="19" t="inlineStr">
        <is>
          <t>Fictional electricity, water, and communications expense.</t>
        </is>
      </c>
      <c r="K8" s="37">
        <f>IF(COUNTA($A8:$J8)=0,"",IF(OR($D8="",$E8="",$F8="",$H8=""),"",IF(AND($D8="Income",$H8="Received",COUNTIF(Assumptions!$F$3:$F$6,$E8)&gt;0),$F8,IF(AND($D8="Expense",$H8="Paid",COUNTIF(Assumptions!$G$3:$G$9,$E8)&gt;0),-$F8,""))))</f>
        <v/>
      </c>
      <c r="L8" s="21">
        <f>IF(COUNTA($A8:$J8)=0,"",IF(OR($A8="",$C8="",$D8="",$E8="",$F8="",$G8="",$H8=""),"Review missing required fields",IF(DAY($C8)&lt;&gt;1,"Review period: use first day",IF(OR(AND($D8="Income",COUNTIF(Assumptions!$F$3:$F$6,$E8)=0),AND($D8="Expense",COUNTIF(Assumptions!$G$3:$G$9,$E8)=0)),"Review type and category",IF(OR(AND($D8="Income",NOT(OR($H8="Received",$H8="Pending",$H8="Void"))),AND($D8="Expense",NOT(OR($H8="Paid",$H8="Pending",$H8="Void")))),"Review type and status",IF(AND($H8="Pending",$I8&lt;&gt;"",$I8&lt;TODAY()-Assumptions!$B$6),"Review past due",IF($F8&gt;Assumptions!$B$5,"Review large amount","")))))))</f>
        <v/>
      </c>
    </row>
    <row r="9">
      <c r="A9" s="16" t="inlineStr">
        <is>
          <t>Fictional Cedar Lantern Storage</t>
        </is>
      </c>
      <c r="B9" s="16" t="inlineStr">
        <is>
          <t>B-118</t>
        </is>
      </c>
      <c r="C9" s="35" t="n">
        <v>46266</v>
      </c>
      <c r="D9" s="16" t="inlineStr">
        <is>
          <t>Expense</t>
        </is>
      </c>
      <c r="E9" s="16" t="inlineStr">
        <is>
          <t>Repairs &amp; Maintenance</t>
        </is>
      </c>
      <c r="F9" s="36" t="n">
        <v>890</v>
      </c>
      <c r="G9" s="16" t="inlineStr">
        <is>
          <t>Riley North (Fictional)</t>
        </is>
      </c>
      <c r="H9" s="16" t="inlineStr">
        <is>
          <t>Pending</t>
        </is>
      </c>
      <c r="I9" s="35" t="n">
        <v>46269</v>
      </c>
      <c r="J9" s="19" t="inlineStr">
        <is>
          <t>Fictional roll-up door adjustment awaiting review.</t>
        </is>
      </c>
      <c r="K9" s="38">
        <f>IF(COUNTA($A9:$J9)=0,"",IF(OR($D9="",$E9="",$F9="",$H9=""),"",IF(AND($D9="Income",$H9="Received",COUNTIF(Assumptions!$F$3:$F$6,$E9)&gt;0),$F9,IF(AND($D9="Expense",$H9="Paid",COUNTIF(Assumptions!$G$3:$G$9,$E9)&gt;0),-$F9,""))))</f>
        <v/>
      </c>
      <c r="L9" s="23">
        <f>IF(COUNTA($A9:$J9)=0,"",IF(OR($A9="",$C9="",$D9="",$E9="",$F9="",$G9="",$H9=""),"Review missing required fields",IF(DAY($C9)&lt;&gt;1,"Review period: use first day",IF(OR(AND($D9="Income",COUNTIF(Assumptions!$F$3:$F$6,$E9)=0),AND($D9="Expense",COUNTIF(Assumptions!$G$3:$G$9,$E9)=0)),"Review type and category",IF(OR(AND($D9="Income",NOT(OR($H9="Received",$H9="Pending",$H9="Void"))),AND($D9="Expense",NOT(OR($H9="Paid",$H9="Pending",$H9="Void")))),"Review type and status",IF(AND($H9="Pending",$I9&lt;&gt;"",$I9&lt;TODAY()-Assumptions!$B$6),"Review past due",IF($F9&gt;Assumptions!$B$5,"Review large amount","")))))))</f>
        <v/>
      </c>
    </row>
    <row r="10">
      <c r="A10" s="16" t="inlineStr">
        <is>
          <t>Fictional Blue Heron Mini Storage</t>
        </is>
      </c>
      <c r="B10" s="16" t="inlineStr"/>
      <c r="C10" s="35" t="n">
        <v>46266</v>
      </c>
      <c r="D10" s="16" t="inlineStr">
        <is>
          <t>Income</t>
        </is>
      </c>
      <c r="E10" s="16" t="inlineStr">
        <is>
          <t>Rental Income</t>
        </is>
      </c>
      <c r="F10" s="36" t="n">
        <v>20000</v>
      </c>
      <c r="G10" s="16" t="inlineStr">
        <is>
          <t>Jordan Pike (Fictional)</t>
        </is>
      </c>
      <c r="H10" s="16" t="inlineStr">
        <is>
          <t>Received</t>
        </is>
      </c>
      <c r="I10" s="35" t="n">
        <v>46266</v>
      </c>
      <c r="J10" s="19" t="inlineStr">
        <is>
          <t>Fictional monthly rent posting at the review-threshold boundary.</t>
        </is>
      </c>
      <c r="K10" s="37">
        <f>IF(COUNTA($A10:$J10)=0,"",IF(OR($D10="",$E10="",$F10="",$H10=""),"",IF(AND($D10="Income",$H10="Received",COUNTIF(Assumptions!$F$3:$F$6,$E10)&gt;0),$F10,IF(AND($D10="Expense",$H10="Paid",COUNTIF(Assumptions!$G$3:$G$9,$E10)&gt;0),-$F10,""))))</f>
        <v/>
      </c>
      <c r="L10" s="21">
        <f>IF(COUNTA($A10:$J10)=0,"",IF(OR($A10="",$C10="",$D10="",$E10="",$F10="",$G10="",$H10=""),"Review missing required fields",IF(DAY($C10)&lt;&gt;1,"Review period: use first day",IF(OR(AND($D10="Income",COUNTIF(Assumptions!$F$3:$F$6,$E10)=0),AND($D10="Expense",COUNTIF(Assumptions!$G$3:$G$9,$E10)=0)),"Review type and category",IF(OR(AND($D10="Income",NOT(OR($H10="Received",$H10="Pending",$H10="Void"))),AND($D10="Expense",NOT(OR($H10="Paid",$H10="Pending",$H10="Void")))),"Review type and status",IF(AND($H10="Pending",$I10&lt;&gt;"",$I10&lt;TODAY()-Assumptions!$B$6),"Review past due",IF($F10&gt;Assumptions!$B$5,"Review large amount","")))))))</f>
        <v/>
      </c>
    </row>
    <row r="11">
      <c r="A11" s="16" t="inlineStr">
        <is>
          <t>Fictional Blue Heron Mini Storage</t>
        </is>
      </c>
      <c r="B11" s="16" t="inlineStr"/>
      <c r="C11" s="35" t="n">
        <v>46266</v>
      </c>
      <c r="D11" s="16" t="inlineStr">
        <is>
          <t>Expense</t>
        </is>
      </c>
      <c r="E11" s="16" t="inlineStr">
        <is>
          <t>Payroll</t>
        </is>
      </c>
      <c r="F11" s="36" t="n">
        <v>5000</v>
      </c>
      <c r="G11" s="16" t="inlineStr">
        <is>
          <t>Morgan Vale (Fictional)</t>
        </is>
      </c>
      <c r="H11" s="16" t="inlineStr">
        <is>
          <t>Paid</t>
        </is>
      </c>
      <c r="I11" s="35" t="n">
        <v>46281</v>
      </c>
      <c r="J11" s="19" t="inlineStr">
        <is>
          <t>Fictional facility payroll expense.</t>
        </is>
      </c>
      <c r="K11" s="38">
        <f>IF(COUNTA($A11:$J11)=0,"",IF(OR($D11="",$E11="",$F11="",$H11=""),"",IF(AND($D11="Income",$H11="Received",COUNTIF(Assumptions!$F$3:$F$6,$E11)&gt;0),$F11,IF(AND($D11="Expense",$H11="Paid",COUNTIF(Assumptions!$G$3:$G$9,$E11)&gt;0),-$F11,""))))</f>
        <v/>
      </c>
      <c r="L11" s="23">
        <f>IF(COUNTA($A11:$J11)=0,"",IF(OR($A11="",$C11="",$D11="",$E11="",$F11="",$G11="",$H11=""),"Review missing required fields",IF(DAY($C11)&lt;&gt;1,"Review period: use first day",IF(OR(AND($D11="Income",COUNTIF(Assumptions!$F$3:$F$6,$E11)=0),AND($D11="Expense",COUNTIF(Assumptions!$G$3:$G$9,$E11)=0)),"Review type and category",IF(OR(AND($D11="Income",NOT(OR($H11="Received",$H11="Pending",$H11="Void"))),AND($D11="Expense",NOT(OR($H11="Paid",$H11="Pending",$H11="Void")))),"Review type and status",IF(AND($H11="Pending",$I11&lt;&gt;"",$I11&lt;TODAY()-Assumptions!$B$6),"Review past due",IF($F11&gt;Assumptions!$B$5,"Review large amount","")))))))</f>
        <v/>
      </c>
    </row>
    <row r="12">
      <c r="A12" s="16" t="inlineStr">
        <is>
          <t>Fictional Cedar Lantern Storage</t>
        </is>
      </c>
      <c r="B12" s="16" t="inlineStr"/>
      <c r="C12" s="35" t="n">
        <v>46235</v>
      </c>
      <c r="D12" s="16" t="inlineStr">
        <is>
          <t>Income</t>
        </is>
      </c>
      <c r="E12" s="16" t="inlineStr">
        <is>
          <t>Rental Income</t>
        </is>
      </c>
      <c r="F12" s="36" t="n">
        <v>18950</v>
      </c>
      <c r="G12" s="16" t="inlineStr">
        <is>
          <t>Avery Quill (Fictional)</t>
        </is>
      </c>
      <c r="H12" s="16" t="inlineStr">
        <is>
          <t>Received</t>
        </is>
      </c>
      <c r="I12" s="35" t="n">
        <v>46235</v>
      </c>
      <c r="J12" s="19" t="inlineStr">
        <is>
          <t>Fictional prior-month rent posting.</t>
        </is>
      </c>
      <c r="K12" s="37">
        <f>IF(COUNTA($A12:$J12)=0,"",IF(OR($D12="",$E12="",$F12="",$H12=""),"",IF(AND($D12="Income",$H12="Received",COUNTIF(Assumptions!$F$3:$F$6,$E12)&gt;0),$F12,IF(AND($D12="Expense",$H12="Paid",COUNTIF(Assumptions!$G$3:$G$9,$E12)&gt;0),-$F12,""))))</f>
        <v/>
      </c>
      <c r="L12" s="21">
        <f>IF(COUNTA($A12:$J12)=0,"",IF(OR($A12="",$C12="",$D12="",$E12="",$F12="",$G12="",$H12=""),"Review missing required fields",IF(DAY($C12)&lt;&gt;1,"Review period: use first day",IF(OR(AND($D12="Income",COUNTIF(Assumptions!$F$3:$F$6,$E12)=0),AND($D12="Expense",COUNTIF(Assumptions!$G$3:$G$9,$E12)=0)),"Review type and category",IF(OR(AND($D12="Income",NOT(OR($H12="Received",$H12="Pending",$H12="Void"))),AND($D12="Expense",NOT(OR($H12="Paid",$H12="Pending",$H12="Void")))),"Review type and status",IF(AND($H12="Pending",$I12&lt;&gt;"",$I12&lt;TODAY()-Assumptions!$B$6),"Review past due",IF($F12&gt;Assumptions!$B$5,"Review large amount","")))))))</f>
        <v/>
      </c>
    </row>
    <row r="13">
      <c r="A13" s="16" t="inlineStr">
        <is>
          <t>Fictional Cedar Lantern Storage</t>
        </is>
      </c>
      <c r="B13" s="16" t="inlineStr"/>
      <c r="C13" s="35" t="n">
        <v>46235</v>
      </c>
      <c r="D13" s="16" t="inlineStr">
        <is>
          <t>Expense</t>
        </is>
      </c>
      <c r="E13" s="16" t="inlineStr">
        <is>
          <t>Utilities</t>
        </is>
      </c>
      <c r="F13" s="36" t="n">
        <v>1610</v>
      </c>
      <c r="G13" s="16" t="inlineStr">
        <is>
          <t>Morgan Vale (Fictional)</t>
        </is>
      </c>
      <c r="H13" s="16" t="inlineStr">
        <is>
          <t>Paid</t>
        </is>
      </c>
      <c r="I13" s="35" t="n">
        <v>46253</v>
      </c>
      <c r="J13" s="19" t="inlineStr">
        <is>
          <t>Fictional prior-month utility expense.</t>
        </is>
      </c>
      <c r="K13" s="38">
        <f>IF(COUNTA($A13:$J13)=0,"",IF(OR($D13="",$E13="",$F13="",$H13=""),"",IF(AND($D13="Income",$H13="Received",COUNTIF(Assumptions!$F$3:$F$6,$E13)&gt;0),$F13,IF(AND($D13="Expense",$H13="Paid",COUNTIF(Assumptions!$G$3:$G$9,$E13)&gt;0),-$F13,""))))</f>
        <v/>
      </c>
      <c r="L13" s="23">
        <f>IF(COUNTA($A13:$J13)=0,"",IF(OR($A13="",$C13="",$D13="",$E13="",$F13="",$G13="",$H13=""),"Review missing required fields",IF(DAY($C13)&lt;&gt;1,"Review period: use first day",IF(OR(AND($D13="Income",COUNTIF(Assumptions!$F$3:$F$6,$E13)=0),AND($D13="Expense",COUNTIF(Assumptions!$G$3:$G$9,$E13)=0)),"Review type and category",IF(OR(AND($D13="Income",NOT(OR($H13="Received",$H13="Pending",$H13="Void"))),AND($D13="Expense",NOT(OR($H13="Paid",$H13="Pending",$H13="Void")))),"Review type and status",IF(AND($H13="Pending",$I13&lt;&gt;"",$I13&lt;TODAY()-Assumptions!$B$6),"Review past due",IF($F13&gt;Assumptions!$B$5,"Review large amount","")))))))</f>
        <v/>
      </c>
    </row>
    <row r="14">
      <c r="A14" s="16" t="n"/>
      <c r="B14" s="16" t="n"/>
      <c r="C14" s="35" t="n"/>
      <c r="D14" s="16" t="n"/>
      <c r="E14" s="16" t="n"/>
      <c r="F14" s="36" t="n"/>
      <c r="G14" s="16" t="n"/>
      <c r="H14" s="16" t="n"/>
      <c r="I14" s="35" t="n"/>
      <c r="J14" s="19" t="n"/>
      <c r="K14" s="37">
        <f>IF(COUNTA($A14:$J14)=0,"",IF(OR($D14="",$E14="",$F14="",$H14=""),"",IF(AND($D14="Income",$H14="Received",COUNTIF(Assumptions!$F$3:$F$6,$E14)&gt;0),$F14,IF(AND($D14="Expense",$H14="Paid",COUNTIF(Assumptions!$G$3:$G$9,$E14)&gt;0),-$F14,""))))</f>
        <v/>
      </c>
      <c r="L14" s="21">
        <f>IF(COUNTA($A14:$J14)=0,"",IF(OR($A14="",$C14="",$D14="",$E14="",$F14="",$G14="",$H14=""),"Review missing required fields",IF(DAY($C14)&lt;&gt;1,"Review period: use first day",IF(OR(AND($D14="Income",COUNTIF(Assumptions!$F$3:$F$6,$E14)=0),AND($D14="Expense",COUNTIF(Assumptions!$G$3:$G$9,$E14)=0)),"Review type and category",IF(OR(AND($D14="Income",NOT(OR($H14="Received",$H14="Pending",$H14="Void"))),AND($D14="Expense",NOT(OR($H14="Paid",$H14="Pending",$H14="Void")))),"Review type and status",IF(AND($H14="Pending",$I14&lt;&gt;"",$I14&lt;TODAY()-Assumptions!$B$6),"Review past due",IF($F14&gt;Assumptions!$B$5,"Review large amount","")))))))</f>
        <v/>
      </c>
    </row>
    <row r="15">
      <c r="A15" s="16" t="n"/>
      <c r="B15" s="16" t="n"/>
      <c r="C15" s="35" t="n"/>
      <c r="D15" s="16" t="n"/>
      <c r="E15" s="16" t="n"/>
      <c r="F15" s="36" t="n"/>
      <c r="G15" s="16" t="n"/>
      <c r="H15" s="16" t="n"/>
      <c r="I15" s="35" t="n"/>
      <c r="J15" s="19" t="n"/>
      <c r="K15" s="38">
        <f>IF(COUNTA($A15:$J15)=0,"",IF(OR($D15="",$E15="",$F15="",$H15=""),"",IF(AND($D15="Income",$H15="Received",COUNTIF(Assumptions!$F$3:$F$6,$E15)&gt;0),$F15,IF(AND($D15="Expense",$H15="Paid",COUNTIF(Assumptions!$G$3:$G$9,$E15)&gt;0),-$F15,""))))</f>
        <v/>
      </c>
      <c r="L15" s="23">
        <f>IF(COUNTA($A15:$J15)=0,"",IF(OR($A15="",$C15="",$D15="",$E15="",$F15="",$G15="",$H15=""),"Review missing required fields",IF(DAY($C15)&lt;&gt;1,"Review period: use first day",IF(OR(AND($D15="Income",COUNTIF(Assumptions!$F$3:$F$6,$E15)=0),AND($D15="Expense",COUNTIF(Assumptions!$G$3:$G$9,$E15)=0)),"Review type and category",IF(OR(AND($D15="Income",NOT(OR($H15="Received",$H15="Pending",$H15="Void"))),AND($D15="Expense",NOT(OR($H15="Paid",$H15="Pending",$H15="Void")))),"Review type and status",IF(AND($H15="Pending",$I15&lt;&gt;"",$I15&lt;TODAY()-Assumptions!$B$6),"Review past due",IF($F15&gt;Assumptions!$B$5,"Review large amount","")))))))</f>
        <v/>
      </c>
    </row>
    <row r="16">
      <c r="A16" s="16" t="n"/>
      <c r="B16" s="16" t="n"/>
      <c r="C16" s="35" t="n"/>
      <c r="D16" s="16" t="n"/>
      <c r="E16" s="16" t="n"/>
      <c r="F16" s="36" t="n"/>
      <c r="G16" s="16" t="n"/>
      <c r="H16" s="16" t="n"/>
      <c r="I16" s="35" t="n"/>
      <c r="J16" s="19" t="n"/>
      <c r="K16" s="37">
        <f>IF(COUNTA($A16:$J16)=0,"",IF(OR($D16="",$E16="",$F16="",$H16=""),"",IF(AND($D16="Income",$H16="Received",COUNTIF(Assumptions!$F$3:$F$6,$E16)&gt;0),$F16,IF(AND($D16="Expense",$H16="Paid",COUNTIF(Assumptions!$G$3:$G$9,$E16)&gt;0),-$F16,""))))</f>
        <v/>
      </c>
      <c r="L16" s="21">
        <f>IF(COUNTA($A16:$J16)=0,"",IF(OR($A16="",$C16="",$D16="",$E16="",$F16="",$G16="",$H16=""),"Review missing required fields",IF(DAY($C16)&lt;&gt;1,"Review period: use first day",IF(OR(AND($D16="Income",COUNTIF(Assumptions!$F$3:$F$6,$E16)=0),AND($D16="Expense",COUNTIF(Assumptions!$G$3:$G$9,$E16)=0)),"Review type and category",IF(OR(AND($D16="Income",NOT(OR($H16="Received",$H16="Pending",$H16="Void"))),AND($D16="Expense",NOT(OR($H16="Paid",$H16="Pending",$H16="Void")))),"Review type and status",IF(AND($H16="Pending",$I16&lt;&gt;"",$I16&lt;TODAY()-Assumptions!$B$6),"Review past due",IF($F16&gt;Assumptions!$B$5,"Review large amount","")))))))</f>
        <v/>
      </c>
    </row>
    <row r="17">
      <c r="A17" s="16" t="n"/>
      <c r="B17" s="16" t="n"/>
      <c r="C17" s="35" t="n"/>
      <c r="D17" s="16" t="n"/>
      <c r="E17" s="16" t="n"/>
      <c r="F17" s="36" t="n"/>
      <c r="G17" s="16" t="n"/>
      <c r="H17" s="16" t="n"/>
      <c r="I17" s="35" t="n"/>
      <c r="J17" s="19" t="n"/>
      <c r="K17" s="38">
        <f>IF(COUNTA($A17:$J17)=0,"",IF(OR($D17="",$E17="",$F17="",$H17=""),"",IF(AND($D17="Income",$H17="Received",COUNTIF(Assumptions!$F$3:$F$6,$E17)&gt;0),$F17,IF(AND($D17="Expense",$H17="Paid",COUNTIF(Assumptions!$G$3:$G$9,$E17)&gt;0),-$F17,""))))</f>
        <v/>
      </c>
      <c r="L17" s="23">
        <f>IF(COUNTA($A17:$J17)=0,"",IF(OR($A17="",$C17="",$D17="",$E17="",$F17="",$G17="",$H17=""),"Review missing required fields",IF(DAY($C17)&lt;&gt;1,"Review period: use first day",IF(OR(AND($D17="Income",COUNTIF(Assumptions!$F$3:$F$6,$E17)=0),AND($D17="Expense",COUNTIF(Assumptions!$G$3:$G$9,$E17)=0)),"Review type and category",IF(OR(AND($D17="Income",NOT(OR($H17="Received",$H17="Pending",$H17="Void"))),AND($D17="Expense",NOT(OR($H17="Paid",$H17="Pending",$H17="Void")))),"Review type and status",IF(AND($H17="Pending",$I17&lt;&gt;"",$I17&lt;TODAY()-Assumptions!$B$6),"Review past due",IF($F17&gt;Assumptions!$B$5,"Review large amount","")))))))</f>
        <v/>
      </c>
    </row>
    <row r="18">
      <c r="A18" s="16" t="n"/>
      <c r="B18" s="16" t="n"/>
      <c r="C18" s="35" t="n"/>
      <c r="D18" s="16" t="n"/>
      <c r="E18" s="16" t="n"/>
      <c r="F18" s="36" t="n"/>
      <c r="G18" s="16" t="n"/>
      <c r="H18" s="16" t="n"/>
      <c r="I18" s="35" t="n"/>
      <c r="J18" s="19" t="n"/>
      <c r="K18" s="37">
        <f>IF(COUNTA($A18:$J18)=0,"",IF(OR($D18="",$E18="",$F18="",$H18=""),"",IF(AND($D18="Income",$H18="Received",COUNTIF(Assumptions!$F$3:$F$6,$E18)&gt;0),$F18,IF(AND($D18="Expense",$H18="Paid",COUNTIF(Assumptions!$G$3:$G$9,$E18)&gt;0),-$F18,""))))</f>
        <v/>
      </c>
      <c r="L18" s="21">
        <f>IF(COUNTA($A18:$J18)=0,"",IF(OR($A18="",$C18="",$D18="",$E18="",$F18="",$G18="",$H18=""),"Review missing required fields",IF(DAY($C18)&lt;&gt;1,"Review period: use first day",IF(OR(AND($D18="Income",COUNTIF(Assumptions!$F$3:$F$6,$E18)=0),AND($D18="Expense",COUNTIF(Assumptions!$G$3:$G$9,$E18)=0)),"Review type and category",IF(OR(AND($D18="Income",NOT(OR($H18="Received",$H18="Pending",$H18="Void"))),AND($D18="Expense",NOT(OR($H18="Paid",$H18="Pending",$H18="Void")))),"Review type and status",IF(AND($H18="Pending",$I18&lt;&gt;"",$I18&lt;TODAY()-Assumptions!$B$6),"Review past due",IF($F18&gt;Assumptions!$B$5,"Review large amount","")))))))</f>
        <v/>
      </c>
    </row>
    <row r="19">
      <c r="A19" s="16" t="n"/>
      <c r="B19" s="16" t="n"/>
      <c r="C19" s="35" t="n"/>
      <c r="D19" s="16" t="n"/>
      <c r="E19" s="16" t="n"/>
      <c r="F19" s="36" t="n"/>
      <c r="G19" s="16" t="n"/>
      <c r="H19" s="16" t="n"/>
      <c r="I19" s="35" t="n"/>
      <c r="J19" s="19" t="n"/>
      <c r="K19" s="38">
        <f>IF(COUNTA($A19:$J19)=0,"",IF(OR($D19="",$E19="",$F19="",$H19=""),"",IF(AND($D19="Income",$H19="Received",COUNTIF(Assumptions!$F$3:$F$6,$E19)&gt;0),$F19,IF(AND($D19="Expense",$H19="Paid",COUNTIF(Assumptions!$G$3:$G$9,$E19)&gt;0),-$F19,""))))</f>
        <v/>
      </c>
      <c r="L19" s="23">
        <f>IF(COUNTA($A19:$J19)=0,"",IF(OR($A19="",$C19="",$D19="",$E19="",$F19="",$G19="",$H19=""),"Review missing required fields",IF(DAY($C19)&lt;&gt;1,"Review period: use first day",IF(OR(AND($D19="Income",COUNTIF(Assumptions!$F$3:$F$6,$E19)=0),AND($D19="Expense",COUNTIF(Assumptions!$G$3:$G$9,$E19)=0)),"Review type and category",IF(OR(AND($D19="Income",NOT(OR($H19="Received",$H19="Pending",$H19="Void"))),AND($D19="Expense",NOT(OR($H19="Paid",$H19="Pending",$H19="Void")))),"Review type and status",IF(AND($H19="Pending",$I19&lt;&gt;"",$I19&lt;TODAY()-Assumptions!$B$6),"Review past due",IF($F19&gt;Assumptions!$B$5,"Review large amount","")))))))</f>
        <v/>
      </c>
    </row>
    <row r="20">
      <c r="A20" s="16" t="n"/>
      <c r="B20" s="16" t="n"/>
      <c r="C20" s="35" t="n"/>
      <c r="D20" s="16" t="n"/>
      <c r="E20" s="16" t="n"/>
      <c r="F20" s="36" t="n"/>
      <c r="G20" s="16" t="n"/>
      <c r="H20" s="16" t="n"/>
      <c r="I20" s="35" t="n"/>
      <c r="J20" s="19" t="n"/>
      <c r="K20" s="37">
        <f>IF(COUNTA($A20:$J20)=0,"",IF(OR($D20="",$E20="",$F20="",$H20=""),"",IF(AND($D20="Income",$H20="Received",COUNTIF(Assumptions!$F$3:$F$6,$E20)&gt;0),$F20,IF(AND($D20="Expense",$H20="Paid",COUNTIF(Assumptions!$G$3:$G$9,$E20)&gt;0),-$F20,""))))</f>
        <v/>
      </c>
      <c r="L20" s="21">
        <f>IF(COUNTA($A20:$J20)=0,"",IF(OR($A20="",$C20="",$D20="",$E20="",$F20="",$G20="",$H20=""),"Review missing required fields",IF(DAY($C20)&lt;&gt;1,"Review period: use first day",IF(OR(AND($D20="Income",COUNTIF(Assumptions!$F$3:$F$6,$E20)=0),AND($D20="Expense",COUNTIF(Assumptions!$G$3:$G$9,$E20)=0)),"Review type and category",IF(OR(AND($D20="Income",NOT(OR($H20="Received",$H20="Pending",$H20="Void"))),AND($D20="Expense",NOT(OR($H20="Paid",$H20="Pending",$H20="Void")))),"Review type and status",IF(AND($H20="Pending",$I20&lt;&gt;"",$I20&lt;TODAY()-Assumptions!$B$6),"Review past due",IF($F20&gt;Assumptions!$B$5,"Review large amount","")))))))</f>
        <v/>
      </c>
    </row>
    <row r="21">
      <c r="A21" s="16" t="n"/>
      <c r="B21" s="16" t="n"/>
      <c r="C21" s="35" t="n"/>
      <c r="D21" s="16" t="n"/>
      <c r="E21" s="16" t="n"/>
      <c r="F21" s="36" t="n"/>
      <c r="G21" s="16" t="n"/>
      <c r="H21" s="16" t="n"/>
      <c r="I21" s="35" t="n"/>
      <c r="J21" s="19" t="n"/>
      <c r="K21" s="38">
        <f>IF(COUNTA($A21:$J21)=0,"",IF(OR($D21="",$E21="",$F21="",$H21=""),"",IF(AND($D21="Income",$H21="Received",COUNTIF(Assumptions!$F$3:$F$6,$E21)&gt;0),$F21,IF(AND($D21="Expense",$H21="Paid",COUNTIF(Assumptions!$G$3:$G$9,$E21)&gt;0),-$F21,""))))</f>
        <v/>
      </c>
      <c r="L21" s="23">
        <f>IF(COUNTA($A21:$J21)=0,"",IF(OR($A21="",$C21="",$D21="",$E21="",$F21="",$G21="",$H21=""),"Review missing required fields",IF(DAY($C21)&lt;&gt;1,"Review period: use first day",IF(OR(AND($D21="Income",COUNTIF(Assumptions!$F$3:$F$6,$E21)=0),AND($D21="Expense",COUNTIF(Assumptions!$G$3:$G$9,$E21)=0)),"Review type and category",IF(OR(AND($D21="Income",NOT(OR($H21="Received",$H21="Pending",$H21="Void"))),AND($D21="Expense",NOT(OR($H21="Paid",$H21="Pending",$H21="Void")))),"Review type and status",IF(AND($H21="Pending",$I21&lt;&gt;"",$I21&lt;TODAY()-Assumptions!$B$6),"Review past due",IF($F21&gt;Assumptions!$B$5,"Review large amount","")))))))</f>
        <v/>
      </c>
    </row>
    <row r="22">
      <c r="A22" s="16" t="n"/>
      <c r="B22" s="16" t="n"/>
      <c r="C22" s="35" t="n"/>
      <c r="D22" s="16" t="n"/>
      <c r="E22" s="16" t="n"/>
      <c r="F22" s="36" t="n"/>
      <c r="G22" s="16" t="n"/>
      <c r="H22" s="16" t="n"/>
      <c r="I22" s="35" t="n"/>
      <c r="J22" s="19" t="n"/>
      <c r="K22" s="37">
        <f>IF(COUNTA($A22:$J22)=0,"",IF(OR($D22="",$E22="",$F22="",$H22=""),"",IF(AND($D22="Income",$H22="Received",COUNTIF(Assumptions!$F$3:$F$6,$E22)&gt;0),$F22,IF(AND($D22="Expense",$H22="Paid",COUNTIF(Assumptions!$G$3:$G$9,$E22)&gt;0),-$F22,""))))</f>
        <v/>
      </c>
      <c r="L22" s="21">
        <f>IF(COUNTA($A22:$J22)=0,"",IF(OR($A22="",$C22="",$D22="",$E22="",$F22="",$G22="",$H22=""),"Review missing required fields",IF(DAY($C22)&lt;&gt;1,"Review period: use first day",IF(OR(AND($D22="Income",COUNTIF(Assumptions!$F$3:$F$6,$E22)=0),AND($D22="Expense",COUNTIF(Assumptions!$G$3:$G$9,$E22)=0)),"Review type and category",IF(OR(AND($D22="Income",NOT(OR($H22="Received",$H22="Pending",$H22="Void"))),AND($D22="Expense",NOT(OR($H22="Paid",$H22="Pending",$H22="Void")))),"Review type and status",IF(AND($H22="Pending",$I22&lt;&gt;"",$I22&lt;TODAY()-Assumptions!$B$6),"Review past due",IF($F22&gt;Assumptions!$B$5,"Review large amount","")))))))</f>
        <v/>
      </c>
    </row>
    <row r="23">
      <c r="A23" s="16" t="n"/>
      <c r="B23" s="16" t="n"/>
      <c r="C23" s="35" t="n"/>
      <c r="D23" s="16" t="n"/>
      <c r="E23" s="16" t="n"/>
      <c r="F23" s="36" t="n"/>
      <c r="G23" s="16" t="n"/>
      <c r="H23" s="16" t="n"/>
      <c r="I23" s="35" t="n"/>
      <c r="J23" s="19" t="n"/>
      <c r="K23" s="38">
        <f>IF(COUNTA($A23:$J23)=0,"",IF(OR($D23="",$E23="",$F23="",$H23=""),"",IF(AND($D23="Income",$H23="Received",COUNTIF(Assumptions!$F$3:$F$6,$E23)&gt;0),$F23,IF(AND($D23="Expense",$H23="Paid",COUNTIF(Assumptions!$G$3:$G$9,$E23)&gt;0),-$F23,""))))</f>
        <v/>
      </c>
      <c r="L23" s="23">
        <f>IF(COUNTA($A23:$J23)=0,"",IF(OR($A23="",$C23="",$D23="",$E23="",$F23="",$G23="",$H23=""),"Review missing required fields",IF(DAY($C23)&lt;&gt;1,"Review period: use first day",IF(OR(AND($D23="Income",COUNTIF(Assumptions!$F$3:$F$6,$E23)=0),AND($D23="Expense",COUNTIF(Assumptions!$G$3:$G$9,$E23)=0)),"Review type and category",IF(OR(AND($D23="Income",NOT(OR($H23="Received",$H23="Pending",$H23="Void"))),AND($D23="Expense",NOT(OR($H23="Paid",$H23="Pending",$H23="Void")))),"Review type and status",IF(AND($H23="Pending",$I23&lt;&gt;"",$I23&lt;TODAY()-Assumptions!$B$6),"Review past due",IF($F23&gt;Assumptions!$B$5,"Review large amount","")))))))</f>
        <v/>
      </c>
    </row>
    <row r="24">
      <c r="A24" s="16" t="n"/>
      <c r="B24" s="16" t="n"/>
      <c r="C24" s="35" t="n"/>
      <c r="D24" s="16" t="n"/>
      <c r="E24" s="16" t="n"/>
      <c r="F24" s="36" t="n"/>
      <c r="G24" s="16" t="n"/>
      <c r="H24" s="16" t="n"/>
      <c r="I24" s="35" t="n"/>
      <c r="J24" s="19" t="n"/>
      <c r="K24" s="37">
        <f>IF(COUNTA($A24:$J24)=0,"",IF(OR($D24="",$E24="",$F24="",$H24=""),"",IF(AND($D24="Income",$H24="Received",COUNTIF(Assumptions!$F$3:$F$6,$E24)&gt;0),$F24,IF(AND($D24="Expense",$H24="Paid",COUNTIF(Assumptions!$G$3:$G$9,$E24)&gt;0),-$F24,""))))</f>
        <v/>
      </c>
      <c r="L24" s="21">
        <f>IF(COUNTA($A24:$J24)=0,"",IF(OR($A24="",$C24="",$D24="",$E24="",$F24="",$G24="",$H24=""),"Review missing required fields",IF(DAY($C24)&lt;&gt;1,"Review period: use first day",IF(OR(AND($D24="Income",COUNTIF(Assumptions!$F$3:$F$6,$E24)=0),AND($D24="Expense",COUNTIF(Assumptions!$G$3:$G$9,$E24)=0)),"Review type and category",IF(OR(AND($D24="Income",NOT(OR($H24="Received",$H24="Pending",$H24="Void"))),AND($D24="Expense",NOT(OR($H24="Paid",$H24="Pending",$H24="Void")))),"Review type and status",IF(AND($H24="Pending",$I24&lt;&gt;"",$I24&lt;TODAY()-Assumptions!$B$6),"Review past due",IF($F24&gt;Assumptions!$B$5,"Review large amount","")))))))</f>
        <v/>
      </c>
    </row>
    <row r="25">
      <c r="A25" s="16" t="n"/>
      <c r="B25" s="16" t="n"/>
      <c r="C25" s="35" t="n"/>
      <c r="D25" s="16" t="n"/>
      <c r="E25" s="16" t="n"/>
      <c r="F25" s="36" t="n"/>
      <c r="G25" s="16" t="n"/>
      <c r="H25" s="16" t="n"/>
      <c r="I25" s="35" t="n"/>
      <c r="J25" s="19" t="n"/>
      <c r="K25" s="38">
        <f>IF(COUNTA($A25:$J25)=0,"",IF(OR($D25="",$E25="",$F25="",$H25=""),"",IF(AND($D25="Income",$H25="Received",COUNTIF(Assumptions!$F$3:$F$6,$E25)&gt;0),$F25,IF(AND($D25="Expense",$H25="Paid",COUNTIF(Assumptions!$G$3:$G$9,$E25)&gt;0),-$F25,""))))</f>
        <v/>
      </c>
      <c r="L25" s="23">
        <f>IF(COUNTA($A25:$J25)=0,"",IF(OR($A25="",$C25="",$D25="",$E25="",$F25="",$G25="",$H25=""),"Review missing required fields",IF(DAY($C25)&lt;&gt;1,"Review period: use first day",IF(OR(AND($D25="Income",COUNTIF(Assumptions!$F$3:$F$6,$E25)=0),AND($D25="Expense",COUNTIF(Assumptions!$G$3:$G$9,$E25)=0)),"Review type and category",IF(OR(AND($D25="Income",NOT(OR($H25="Received",$H25="Pending",$H25="Void"))),AND($D25="Expense",NOT(OR($H25="Paid",$H25="Pending",$H25="Void")))),"Review type and status",IF(AND($H25="Pending",$I25&lt;&gt;"",$I25&lt;TODAY()-Assumptions!$B$6),"Review past due",IF($F25&gt;Assumptions!$B$5,"Review large amount","")))))))</f>
        <v/>
      </c>
    </row>
    <row r="26">
      <c r="A26" s="16" t="n"/>
      <c r="B26" s="16" t="n"/>
      <c r="C26" s="35" t="n"/>
      <c r="D26" s="16" t="n"/>
      <c r="E26" s="16" t="n"/>
      <c r="F26" s="36" t="n"/>
      <c r="G26" s="16" t="n"/>
      <c r="H26" s="16" t="n"/>
      <c r="I26" s="35" t="n"/>
      <c r="J26" s="19" t="n"/>
      <c r="K26" s="37">
        <f>IF(COUNTA($A26:$J26)=0,"",IF(OR($D26="",$E26="",$F26="",$H26=""),"",IF(AND($D26="Income",$H26="Received",COUNTIF(Assumptions!$F$3:$F$6,$E26)&gt;0),$F26,IF(AND($D26="Expense",$H26="Paid",COUNTIF(Assumptions!$G$3:$G$9,$E26)&gt;0),-$F26,""))))</f>
        <v/>
      </c>
      <c r="L26" s="21">
        <f>IF(COUNTA($A26:$J26)=0,"",IF(OR($A26="",$C26="",$D26="",$E26="",$F26="",$G26="",$H26=""),"Review missing required fields",IF(DAY($C26)&lt;&gt;1,"Review period: use first day",IF(OR(AND($D26="Income",COUNTIF(Assumptions!$F$3:$F$6,$E26)=0),AND($D26="Expense",COUNTIF(Assumptions!$G$3:$G$9,$E26)=0)),"Review type and category",IF(OR(AND($D26="Income",NOT(OR($H26="Received",$H26="Pending",$H26="Void"))),AND($D26="Expense",NOT(OR($H26="Paid",$H26="Pending",$H26="Void")))),"Review type and status",IF(AND($H26="Pending",$I26&lt;&gt;"",$I26&lt;TODAY()-Assumptions!$B$6),"Review past due",IF($F26&gt;Assumptions!$B$5,"Review large amount","")))))))</f>
        <v/>
      </c>
    </row>
    <row r="27">
      <c r="A27" s="16" t="n"/>
      <c r="B27" s="16" t="n"/>
      <c r="C27" s="35" t="n"/>
      <c r="D27" s="16" t="n"/>
      <c r="E27" s="16" t="n"/>
      <c r="F27" s="36" t="n"/>
      <c r="G27" s="16" t="n"/>
      <c r="H27" s="16" t="n"/>
      <c r="I27" s="35" t="n"/>
      <c r="J27" s="19" t="n"/>
      <c r="K27" s="38">
        <f>IF(COUNTA($A27:$J27)=0,"",IF(OR($D27="",$E27="",$F27="",$H27=""),"",IF(AND($D27="Income",$H27="Received",COUNTIF(Assumptions!$F$3:$F$6,$E27)&gt;0),$F27,IF(AND($D27="Expense",$H27="Paid",COUNTIF(Assumptions!$G$3:$G$9,$E27)&gt;0),-$F27,""))))</f>
        <v/>
      </c>
      <c r="L27" s="23">
        <f>IF(COUNTA($A27:$J27)=0,"",IF(OR($A27="",$C27="",$D27="",$E27="",$F27="",$G27="",$H27=""),"Review missing required fields",IF(DAY($C27)&lt;&gt;1,"Review period: use first day",IF(OR(AND($D27="Income",COUNTIF(Assumptions!$F$3:$F$6,$E27)=0),AND($D27="Expense",COUNTIF(Assumptions!$G$3:$G$9,$E27)=0)),"Review type and category",IF(OR(AND($D27="Income",NOT(OR($H27="Received",$H27="Pending",$H27="Void"))),AND($D27="Expense",NOT(OR($H27="Paid",$H27="Pending",$H27="Void")))),"Review type and status",IF(AND($H27="Pending",$I27&lt;&gt;"",$I27&lt;TODAY()-Assumptions!$B$6),"Review past due",IF($F27&gt;Assumptions!$B$5,"Review large amount","")))))))</f>
        <v/>
      </c>
    </row>
    <row r="28">
      <c r="A28" s="16" t="n"/>
      <c r="B28" s="16" t="n"/>
      <c r="C28" s="35" t="n"/>
      <c r="D28" s="16" t="n"/>
      <c r="E28" s="16" t="n"/>
      <c r="F28" s="36" t="n"/>
      <c r="G28" s="16" t="n"/>
      <c r="H28" s="16" t="n"/>
      <c r="I28" s="35" t="n"/>
      <c r="J28" s="19" t="n"/>
      <c r="K28" s="37">
        <f>IF(COUNTA($A28:$J28)=0,"",IF(OR($D28="",$E28="",$F28="",$H28=""),"",IF(AND($D28="Income",$H28="Received",COUNTIF(Assumptions!$F$3:$F$6,$E28)&gt;0),$F28,IF(AND($D28="Expense",$H28="Paid",COUNTIF(Assumptions!$G$3:$G$9,$E28)&gt;0),-$F28,""))))</f>
        <v/>
      </c>
      <c r="L28" s="21">
        <f>IF(COUNTA($A28:$J28)=0,"",IF(OR($A28="",$C28="",$D28="",$E28="",$F28="",$G28="",$H28=""),"Review missing required fields",IF(DAY($C28)&lt;&gt;1,"Review period: use first day",IF(OR(AND($D28="Income",COUNTIF(Assumptions!$F$3:$F$6,$E28)=0),AND($D28="Expense",COUNTIF(Assumptions!$G$3:$G$9,$E28)=0)),"Review type and category",IF(OR(AND($D28="Income",NOT(OR($H28="Received",$H28="Pending",$H28="Void"))),AND($D28="Expense",NOT(OR($H28="Paid",$H28="Pending",$H28="Void")))),"Review type and status",IF(AND($H28="Pending",$I28&lt;&gt;"",$I28&lt;TODAY()-Assumptions!$B$6),"Review past due",IF($F28&gt;Assumptions!$B$5,"Review large amount","")))))))</f>
        <v/>
      </c>
    </row>
    <row r="29">
      <c r="A29" s="16" t="n"/>
      <c r="B29" s="16" t="n"/>
      <c r="C29" s="35" t="n"/>
      <c r="D29" s="16" t="n"/>
      <c r="E29" s="16" t="n"/>
      <c r="F29" s="36" t="n"/>
      <c r="G29" s="16" t="n"/>
      <c r="H29" s="16" t="n"/>
      <c r="I29" s="35" t="n"/>
      <c r="J29" s="19" t="n"/>
      <c r="K29" s="38">
        <f>IF(COUNTA($A29:$J29)=0,"",IF(OR($D29="",$E29="",$F29="",$H29=""),"",IF(AND($D29="Income",$H29="Received",COUNTIF(Assumptions!$F$3:$F$6,$E29)&gt;0),$F29,IF(AND($D29="Expense",$H29="Paid",COUNTIF(Assumptions!$G$3:$G$9,$E29)&gt;0),-$F29,""))))</f>
        <v/>
      </c>
      <c r="L29" s="23">
        <f>IF(COUNTA($A29:$J29)=0,"",IF(OR($A29="",$C29="",$D29="",$E29="",$F29="",$G29="",$H29=""),"Review missing required fields",IF(DAY($C29)&lt;&gt;1,"Review period: use first day",IF(OR(AND($D29="Income",COUNTIF(Assumptions!$F$3:$F$6,$E29)=0),AND($D29="Expense",COUNTIF(Assumptions!$G$3:$G$9,$E29)=0)),"Review type and category",IF(OR(AND($D29="Income",NOT(OR($H29="Received",$H29="Pending",$H29="Void"))),AND($D29="Expense",NOT(OR($H29="Paid",$H29="Pending",$H29="Void")))),"Review type and status",IF(AND($H29="Pending",$I29&lt;&gt;"",$I29&lt;TODAY()-Assumptions!$B$6),"Review past due",IF($F29&gt;Assumptions!$B$5,"Review large amount","")))))))</f>
        <v/>
      </c>
    </row>
    <row r="30">
      <c r="A30" s="16" t="n"/>
      <c r="B30" s="16" t="n"/>
      <c r="C30" s="35" t="n"/>
      <c r="D30" s="16" t="n"/>
      <c r="E30" s="16" t="n"/>
      <c r="F30" s="36" t="n"/>
      <c r="G30" s="16" t="n"/>
      <c r="H30" s="16" t="n"/>
      <c r="I30" s="35" t="n"/>
      <c r="J30" s="19" t="n"/>
      <c r="K30" s="37">
        <f>IF(COUNTA($A30:$J30)=0,"",IF(OR($D30="",$E30="",$F30="",$H30=""),"",IF(AND($D30="Income",$H30="Received",COUNTIF(Assumptions!$F$3:$F$6,$E30)&gt;0),$F30,IF(AND($D30="Expense",$H30="Paid",COUNTIF(Assumptions!$G$3:$G$9,$E30)&gt;0),-$F30,""))))</f>
        <v/>
      </c>
      <c r="L30" s="21">
        <f>IF(COUNTA($A30:$J30)=0,"",IF(OR($A30="",$C30="",$D30="",$E30="",$F30="",$G30="",$H30=""),"Review missing required fields",IF(DAY($C30)&lt;&gt;1,"Review period: use first day",IF(OR(AND($D30="Income",COUNTIF(Assumptions!$F$3:$F$6,$E30)=0),AND($D30="Expense",COUNTIF(Assumptions!$G$3:$G$9,$E30)=0)),"Review type and category",IF(OR(AND($D30="Income",NOT(OR($H30="Received",$H30="Pending",$H30="Void"))),AND($D30="Expense",NOT(OR($H30="Paid",$H30="Pending",$H30="Void")))),"Review type and status",IF(AND($H30="Pending",$I30&lt;&gt;"",$I30&lt;TODAY()-Assumptions!$B$6),"Review past due",IF($F30&gt;Assumptions!$B$5,"Review large amount","")))))))</f>
        <v/>
      </c>
    </row>
    <row r="31">
      <c r="A31" s="16" t="n"/>
      <c r="B31" s="16" t="n"/>
      <c r="C31" s="35" t="n"/>
      <c r="D31" s="16" t="n"/>
      <c r="E31" s="16" t="n"/>
      <c r="F31" s="36" t="n"/>
      <c r="G31" s="16" t="n"/>
      <c r="H31" s="16" t="n"/>
      <c r="I31" s="35" t="n"/>
      <c r="J31" s="19" t="n"/>
      <c r="K31" s="38">
        <f>IF(COUNTA($A31:$J31)=0,"",IF(OR($D31="",$E31="",$F31="",$H31=""),"",IF(AND($D31="Income",$H31="Received",COUNTIF(Assumptions!$F$3:$F$6,$E31)&gt;0),$F31,IF(AND($D31="Expense",$H31="Paid",COUNTIF(Assumptions!$G$3:$G$9,$E31)&gt;0),-$F31,""))))</f>
        <v/>
      </c>
      <c r="L31" s="23">
        <f>IF(COUNTA($A31:$J31)=0,"",IF(OR($A31="",$C31="",$D31="",$E31="",$F31="",$G31="",$H31=""),"Review missing required fields",IF(DAY($C31)&lt;&gt;1,"Review period: use first day",IF(OR(AND($D31="Income",COUNTIF(Assumptions!$F$3:$F$6,$E31)=0),AND($D31="Expense",COUNTIF(Assumptions!$G$3:$G$9,$E31)=0)),"Review type and category",IF(OR(AND($D31="Income",NOT(OR($H31="Received",$H31="Pending",$H31="Void"))),AND($D31="Expense",NOT(OR($H31="Paid",$H31="Pending",$H31="Void")))),"Review type and status",IF(AND($H31="Pending",$I31&lt;&gt;"",$I31&lt;TODAY()-Assumptions!$B$6),"Review past due",IF($F31&gt;Assumptions!$B$5,"Review large amount","")))))))</f>
        <v/>
      </c>
    </row>
    <row r="32">
      <c r="A32" s="16" t="n"/>
      <c r="B32" s="16" t="n"/>
      <c r="C32" s="35" t="n"/>
      <c r="D32" s="16" t="n"/>
      <c r="E32" s="16" t="n"/>
      <c r="F32" s="36" t="n"/>
      <c r="G32" s="16" t="n"/>
      <c r="H32" s="16" t="n"/>
      <c r="I32" s="35" t="n"/>
      <c r="J32" s="19" t="n"/>
      <c r="K32" s="37">
        <f>IF(COUNTA($A32:$J32)=0,"",IF(OR($D32="",$E32="",$F32="",$H32=""),"",IF(AND($D32="Income",$H32="Received",COUNTIF(Assumptions!$F$3:$F$6,$E32)&gt;0),$F32,IF(AND($D32="Expense",$H32="Paid",COUNTIF(Assumptions!$G$3:$G$9,$E32)&gt;0),-$F32,""))))</f>
        <v/>
      </c>
      <c r="L32" s="21">
        <f>IF(COUNTA($A32:$J32)=0,"",IF(OR($A32="",$C32="",$D32="",$E32="",$F32="",$G32="",$H32=""),"Review missing required fields",IF(DAY($C32)&lt;&gt;1,"Review period: use first day",IF(OR(AND($D32="Income",COUNTIF(Assumptions!$F$3:$F$6,$E32)=0),AND($D32="Expense",COUNTIF(Assumptions!$G$3:$G$9,$E32)=0)),"Review type and category",IF(OR(AND($D32="Income",NOT(OR($H32="Received",$H32="Pending",$H32="Void"))),AND($D32="Expense",NOT(OR($H32="Paid",$H32="Pending",$H32="Void")))),"Review type and status",IF(AND($H32="Pending",$I32&lt;&gt;"",$I32&lt;TODAY()-Assumptions!$B$6),"Review past due",IF($F32&gt;Assumptions!$B$5,"Review large amount","")))))))</f>
        <v/>
      </c>
    </row>
    <row r="33">
      <c r="A33" s="16" t="n"/>
      <c r="B33" s="16" t="n"/>
      <c r="C33" s="35" t="n"/>
      <c r="D33" s="16" t="n"/>
      <c r="E33" s="16" t="n"/>
      <c r="F33" s="36" t="n"/>
      <c r="G33" s="16" t="n"/>
      <c r="H33" s="16" t="n"/>
      <c r="I33" s="35" t="n"/>
      <c r="J33" s="19" t="n"/>
      <c r="K33" s="38">
        <f>IF(COUNTA($A33:$J33)=0,"",IF(OR($D33="",$E33="",$F33="",$H33=""),"",IF(AND($D33="Income",$H33="Received",COUNTIF(Assumptions!$F$3:$F$6,$E33)&gt;0),$F33,IF(AND($D33="Expense",$H33="Paid",COUNTIF(Assumptions!$G$3:$G$9,$E33)&gt;0),-$F33,""))))</f>
        <v/>
      </c>
      <c r="L33" s="23">
        <f>IF(COUNTA($A33:$J33)=0,"",IF(OR($A33="",$C33="",$D33="",$E33="",$F33="",$G33="",$H33=""),"Review missing required fields",IF(DAY($C33)&lt;&gt;1,"Review period: use first day",IF(OR(AND($D33="Income",COUNTIF(Assumptions!$F$3:$F$6,$E33)=0),AND($D33="Expense",COUNTIF(Assumptions!$G$3:$G$9,$E33)=0)),"Review type and category",IF(OR(AND($D33="Income",NOT(OR($H33="Received",$H33="Pending",$H33="Void"))),AND($D33="Expense",NOT(OR($H33="Paid",$H33="Pending",$H33="Void")))),"Review type and status",IF(AND($H33="Pending",$I33&lt;&gt;"",$I33&lt;TODAY()-Assumptions!$B$6),"Review past due",IF($F33&gt;Assumptions!$B$5,"Review large amount","")))))))</f>
        <v/>
      </c>
    </row>
    <row r="34">
      <c r="A34" s="16" t="n"/>
      <c r="B34" s="16" t="n"/>
      <c r="C34" s="35" t="n"/>
      <c r="D34" s="16" t="n"/>
      <c r="E34" s="16" t="n"/>
      <c r="F34" s="36" t="n"/>
      <c r="G34" s="16" t="n"/>
      <c r="H34" s="16" t="n"/>
      <c r="I34" s="35" t="n"/>
      <c r="J34" s="19" t="n"/>
      <c r="K34" s="37">
        <f>IF(COUNTA($A34:$J34)=0,"",IF(OR($D34="",$E34="",$F34="",$H34=""),"",IF(AND($D34="Income",$H34="Received",COUNTIF(Assumptions!$F$3:$F$6,$E34)&gt;0),$F34,IF(AND($D34="Expense",$H34="Paid",COUNTIF(Assumptions!$G$3:$G$9,$E34)&gt;0),-$F34,""))))</f>
        <v/>
      </c>
      <c r="L34" s="21">
        <f>IF(COUNTA($A34:$J34)=0,"",IF(OR($A34="",$C34="",$D34="",$E34="",$F34="",$G34="",$H34=""),"Review missing required fields",IF(DAY($C34)&lt;&gt;1,"Review period: use first day",IF(OR(AND($D34="Income",COUNTIF(Assumptions!$F$3:$F$6,$E34)=0),AND($D34="Expense",COUNTIF(Assumptions!$G$3:$G$9,$E34)=0)),"Review type and category",IF(OR(AND($D34="Income",NOT(OR($H34="Received",$H34="Pending",$H34="Void"))),AND($D34="Expense",NOT(OR($H34="Paid",$H34="Pending",$H34="Void")))),"Review type and status",IF(AND($H34="Pending",$I34&lt;&gt;"",$I34&lt;TODAY()-Assumptions!$B$6),"Review past due",IF($F34&gt;Assumptions!$B$5,"Review large amount","")))))))</f>
        <v/>
      </c>
    </row>
    <row r="35">
      <c r="A35" s="16" t="n"/>
      <c r="B35" s="16" t="n"/>
      <c r="C35" s="35" t="n"/>
      <c r="D35" s="16" t="n"/>
      <c r="E35" s="16" t="n"/>
      <c r="F35" s="36" t="n"/>
      <c r="G35" s="16" t="n"/>
      <c r="H35" s="16" t="n"/>
      <c r="I35" s="35" t="n"/>
      <c r="J35" s="19" t="n"/>
      <c r="K35" s="38">
        <f>IF(COUNTA($A35:$J35)=0,"",IF(OR($D35="",$E35="",$F35="",$H35=""),"",IF(AND($D35="Income",$H35="Received",COUNTIF(Assumptions!$F$3:$F$6,$E35)&gt;0),$F35,IF(AND($D35="Expense",$H35="Paid",COUNTIF(Assumptions!$G$3:$G$9,$E35)&gt;0),-$F35,""))))</f>
        <v/>
      </c>
      <c r="L35" s="23">
        <f>IF(COUNTA($A35:$J35)=0,"",IF(OR($A35="",$C35="",$D35="",$E35="",$F35="",$G35="",$H35=""),"Review missing required fields",IF(DAY($C35)&lt;&gt;1,"Review period: use first day",IF(OR(AND($D35="Income",COUNTIF(Assumptions!$F$3:$F$6,$E35)=0),AND($D35="Expense",COUNTIF(Assumptions!$G$3:$G$9,$E35)=0)),"Review type and category",IF(OR(AND($D35="Income",NOT(OR($H35="Received",$H35="Pending",$H35="Void"))),AND($D35="Expense",NOT(OR($H35="Paid",$H35="Pending",$H35="Void")))),"Review type and status",IF(AND($H35="Pending",$I35&lt;&gt;"",$I35&lt;TODAY()-Assumptions!$B$6),"Review past due",IF($F35&gt;Assumptions!$B$5,"Review large amount","")))))))</f>
        <v/>
      </c>
    </row>
    <row r="36">
      <c r="A36" s="16" t="n"/>
      <c r="B36" s="16" t="n"/>
      <c r="C36" s="35" t="n"/>
      <c r="D36" s="16" t="n"/>
      <c r="E36" s="16" t="n"/>
      <c r="F36" s="36" t="n"/>
      <c r="G36" s="16" t="n"/>
      <c r="H36" s="16" t="n"/>
      <c r="I36" s="35" t="n"/>
      <c r="J36" s="19" t="n"/>
      <c r="K36" s="37">
        <f>IF(COUNTA($A36:$J36)=0,"",IF(OR($D36="",$E36="",$F36="",$H36=""),"",IF(AND($D36="Income",$H36="Received",COUNTIF(Assumptions!$F$3:$F$6,$E36)&gt;0),$F36,IF(AND($D36="Expense",$H36="Paid",COUNTIF(Assumptions!$G$3:$G$9,$E36)&gt;0),-$F36,""))))</f>
        <v/>
      </c>
      <c r="L36" s="21">
        <f>IF(COUNTA($A36:$J36)=0,"",IF(OR($A36="",$C36="",$D36="",$E36="",$F36="",$G36="",$H36=""),"Review missing required fields",IF(DAY($C36)&lt;&gt;1,"Review period: use first day",IF(OR(AND($D36="Income",COUNTIF(Assumptions!$F$3:$F$6,$E36)=0),AND($D36="Expense",COUNTIF(Assumptions!$G$3:$G$9,$E36)=0)),"Review type and category",IF(OR(AND($D36="Income",NOT(OR($H36="Received",$H36="Pending",$H36="Void"))),AND($D36="Expense",NOT(OR($H36="Paid",$H36="Pending",$H36="Void")))),"Review type and status",IF(AND($H36="Pending",$I36&lt;&gt;"",$I36&lt;TODAY()-Assumptions!$B$6),"Review past due",IF($F36&gt;Assumptions!$B$5,"Review large amount","")))))))</f>
        <v/>
      </c>
    </row>
    <row r="37">
      <c r="A37" s="16" t="n"/>
      <c r="B37" s="16" t="n"/>
      <c r="C37" s="35" t="n"/>
      <c r="D37" s="16" t="n"/>
      <c r="E37" s="16" t="n"/>
      <c r="F37" s="36" t="n"/>
      <c r="G37" s="16" t="n"/>
      <c r="H37" s="16" t="n"/>
      <c r="I37" s="35" t="n"/>
      <c r="J37" s="19" t="n"/>
      <c r="K37" s="38">
        <f>IF(COUNTA($A37:$J37)=0,"",IF(OR($D37="",$E37="",$F37="",$H37=""),"",IF(AND($D37="Income",$H37="Received",COUNTIF(Assumptions!$F$3:$F$6,$E37)&gt;0),$F37,IF(AND($D37="Expense",$H37="Paid",COUNTIF(Assumptions!$G$3:$G$9,$E37)&gt;0),-$F37,""))))</f>
        <v/>
      </c>
      <c r="L37" s="23">
        <f>IF(COUNTA($A37:$J37)=0,"",IF(OR($A37="",$C37="",$D37="",$E37="",$F37="",$G37="",$H37=""),"Review missing required fields",IF(DAY($C37)&lt;&gt;1,"Review period: use first day",IF(OR(AND($D37="Income",COUNTIF(Assumptions!$F$3:$F$6,$E37)=0),AND($D37="Expense",COUNTIF(Assumptions!$G$3:$G$9,$E37)=0)),"Review type and category",IF(OR(AND($D37="Income",NOT(OR($H37="Received",$H37="Pending",$H37="Void"))),AND($D37="Expense",NOT(OR($H37="Paid",$H37="Pending",$H37="Void")))),"Review type and status",IF(AND($H37="Pending",$I37&lt;&gt;"",$I37&lt;TODAY()-Assumptions!$B$6),"Review past due",IF($F37&gt;Assumptions!$B$5,"Review large amount","")))))))</f>
        <v/>
      </c>
    </row>
    <row r="38">
      <c r="A38" s="16" t="n"/>
      <c r="B38" s="16" t="n"/>
      <c r="C38" s="35" t="n"/>
      <c r="D38" s="16" t="n"/>
      <c r="E38" s="16" t="n"/>
      <c r="F38" s="36" t="n"/>
      <c r="G38" s="16" t="n"/>
      <c r="H38" s="16" t="n"/>
      <c r="I38" s="35" t="n"/>
      <c r="J38" s="19" t="n"/>
      <c r="K38" s="37">
        <f>IF(COUNTA($A38:$J38)=0,"",IF(OR($D38="",$E38="",$F38="",$H38=""),"",IF(AND($D38="Income",$H38="Received",COUNTIF(Assumptions!$F$3:$F$6,$E38)&gt;0),$F38,IF(AND($D38="Expense",$H38="Paid",COUNTIF(Assumptions!$G$3:$G$9,$E38)&gt;0),-$F38,""))))</f>
        <v/>
      </c>
      <c r="L38" s="21">
        <f>IF(COUNTA($A38:$J38)=0,"",IF(OR($A38="",$C38="",$D38="",$E38="",$F38="",$G38="",$H38=""),"Review missing required fields",IF(DAY($C38)&lt;&gt;1,"Review period: use first day",IF(OR(AND($D38="Income",COUNTIF(Assumptions!$F$3:$F$6,$E38)=0),AND($D38="Expense",COUNTIF(Assumptions!$G$3:$G$9,$E38)=0)),"Review type and category",IF(OR(AND($D38="Income",NOT(OR($H38="Received",$H38="Pending",$H38="Void"))),AND($D38="Expense",NOT(OR($H38="Paid",$H38="Pending",$H38="Void")))),"Review type and status",IF(AND($H38="Pending",$I38&lt;&gt;"",$I38&lt;TODAY()-Assumptions!$B$6),"Review past due",IF($F38&gt;Assumptions!$B$5,"Review large amount","")))))))</f>
        <v/>
      </c>
    </row>
    <row r="39">
      <c r="A39" s="16" t="n"/>
      <c r="B39" s="16" t="n"/>
      <c r="C39" s="35" t="n"/>
      <c r="D39" s="16" t="n"/>
      <c r="E39" s="16" t="n"/>
      <c r="F39" s="36" t="n"/>
      <c r="G39" s="16" t="n"/>
      <c r="H39" s="16" t="n"/>
      <c r="I39" s="35" t="n"/>
      <c r="J39" s="19" t="n"/>
      <c r="K39" s="38">
        <f>IF(COUNTA($A39:$J39)=0,"",IF(OR($D39="",$E39="",$F39="",$H39=""),"",IF(AND($D39="Income",$H39="Received",COUNTIF(Assumptions!$F$3:$F$6,$E39)&gt;0),$F39,IF(AND($D39="Expense",$H39="Paid",COUNTIF(Assumptions!$G$3:$G$9,$E39)&gt;0),-$F39,""))))</f>
        <v/>
      </c>
      <c r="L39" s="23">
        <f>IF(COUNTA($A39:$J39)=0,"",IF(OR($A39="",$C39="",$D39="",$E39="",$F39="",$G39="",$H39=""),"Review missing required fields",IF(DAY($C39)&lt;&gt;1,"Review period: use first day",IF(OR(AND($D39="Income",COUNTIF(Assumptions!$F$3:$F$6,$E39)=0),AND($D39="Expense",COUNTIF(Assumptions!$G$3:$G$9,$E39)=0)),"Review type and category",IF(OR(AND($D39="Income",NOT(OR($H39="Received",$H39="Pending",$H39="Void"))),AND($D39="Expense",NOT(OR($H39="Paid",$H39="Pending",$H39="Void")))),"Review type and status",IF(AND($H39="Pending",$I39&lt;&gt;"",$I39&lt;TODAY()-Assumptions!$B$6),"Review past due",IF($F39&gt;Assumptions!$B$5,"Review large amount","")))))))</f>
        <v/>
      </c>
    </row>
    <row r="40">
      <c r="A40" s="16" t="n"/>
      <c r="B40" s="16" t="n"/>
      <c r="C40" s="35" t="n"/>
      <c r="D40" s="16" t="n"/>
      <c r="E40" s="16" t="n"/>
      <c r="F40" s="36" t="n"/>
      <c r="G40" s="16" t="n"/>
      <c r="H40" s="16" t="n"/>
      <c r="I40" s="35" t="n"/>
      <c r="J40" s="19" t="n"/>
      <c r="K40" s="37">
        <f>IF(COUNTA($A40:$J40)=0,"",IF(OR($D40="",$E40="",$F40="",$H40=""),"",IF(AND($D40="Income",$H40="Received",COUNTIF(Assumptions!$F$3:$F$6,$E40)&gt;0),$F40,IF(AND($D40="Expense",$H40="Paid",COUNTIF(Assumptions!$G$3:$G$9,$E40)&gt;0),-$F40,""))))</f>
        <v/>
      </c>
      <c r="L40" s="21">
        <f>IF(COUNTA($A40:$J40)=0,"",IF(OR($A40="",$C40="",$D40="",$E40="",$F40="",$G40="",$H40=""),"Review missing required fields",IF(DAY($C40)&lt;&gt;1,"Review period: use first day",IF(OR(AND($D40="Income",COUNTIF(Assumptions!$F$3:$F$6,$E40)=0),AND($D40="Expense",COUNTIF(Assumptions!$G$3:$G$9,$E40)=0)),"Review type and category",IF(OR(AND($D40="Income",NOT(OR($H40="Received",$H40="Pending",$H40="Void"))),AND($D40="Expense",NOT(OR($H40="Paid",$H40="Pending",$H40="Void")))),"Review type and status",IF(AND($H40="Pending",$I40&lt;&gt;"",$I40&lt;TODAY()-Assumptions!$B$6),"Review past due",IF($F40&gt;Assumptions!$B$5,"Review large amount","")))))))</f>
        <v/>
      </c>
    </row>
    <row r="41">
      <c r="A41" s="16" t="n"/>
      <c r="B41" s="16" t="n"/>
      <c r="C41" s="35" t="n"/>
      <c r="D41" s="16" t="n"/>
      <c r="E41" s="16" t="n"/>
      <c r="F41" s="36" t="n"/>
      <c r="G41" s="16" t="n"/>
      <c r="H41" s="16" t="n"/>
      <c r="I41" s="35" t="n"/>
      <c r="J41" s="19" t="n"/>
      <c r="K41" s="38">
        <f>IF(COUNTA($A41:$J41)=0,"",IF(OR($D41="",$E41="",$F41="",$H41=""),"",IF(AND($D41="Income",$H41="Received",COUNTIF(Assumptions!$F$3:$F$6,$E41)&gt;0),$F41,IF(AND($D41="Expense",$H41="Paid",COUNTIF(Assumptions!$G$3:$G$9,$E41)&gt;0),-$F41,""))))</f>
        <v/>
      </c>
      <c r="L41" s="23">
        <f>IF(COUNTA($A41:$J41)=0,"",IF(OR($A41="",$C41="",$D41="",$E41="",$F41="",$G41="",$H41=""),"Review missing required fields",IF(DAY($C41)&lt;&gt;1,"Review period: use first day",IF(OR(AND($D41="Income",COUNTIF(Assumptions!$F$3:$F$6,$E41)=0),AND($D41="Expense",COUNTIF(Assumptions!$G$3:$G$9,$E41)=0)),"Review type and category",IF(OR(AND($D41="Income",NOT(OR($H41="Received",$H41="Pending",$H41="Void"))),AND($D41="Expense",NOT(OR($H41="Paid",$H41="Pending",$H41="Void")))),"Review type and status",IF(AND($H41="Pending",$I41&lt;&gt;"",$I41&lt;TODAY()-Assumptions!$B$6),"Review past due",IF($F41&gt;Assumptions!$B$5,"Review large amount","")))))))</f>
        <v/>
      </c>
    </row>
    <row r="42">
      <c r="A42" s="16" t="n"/>
      <c r="B42" s="16" t="n"/>
      <c r="C42" s="35" t="n"/>
      <c r="D42" s="16" t="n"/>
      <c r="E42" s="16" t="n"/>
      <c r="F42" s="36" t="n"/>
      <c r="G42" s="16" t="n"/>
      <c r="H42" s="16" t="n"/>
      <c r="I42" s="35" t="n"/>
      <c r="J42" s="19" t="n"/>
      <c r="K42" s="37">
        <f>IF(COUNTA($A42:$J42)=0,"",IF(OR($D42="",$E42="",$F42="",$H42=""),"",IF(AND($D42="Income",$H42="Received",COUNTIF(Assumptions!$F$3:$F$6,$E42)&gt;0),$F42,IF(AND($D42="Expense",$H42="Paid",COUNTIF(Assumptions!$G$3:$G$9,$E42)&gt;0),-$F42,""))))</f>
        <v/>
      </c>
      <c r="L42" s="21">
        <f>IF(COUNTA($A42:$J42)=0,"",IF(OR($A42="",$C42="",$D42="",$E42="",$F42="",$G42="",$H42=""),"Review missing required fields",IF(DAY($C42)&lt;&gt;1,"Review period: use first day",IF(OR(AND($D42="Income",COUNTIF(Assumptions!$F$3:$F$6,$E42)=0),AND($D42="Expense",COUNTIF(Assumptions!$G$3:$G$9,$E42)=0)),"Review type and category",IF(OR(AND($D42="Income",NOT(OR($H42="Received",$H42="Pending",$H42="Void"))),AND($D42="Expense",NOT(OR($H42="Paid",$H42="Pending",$H42="Void")))),"Review type and status",IF(AND($H42="Pending",$I42&lt;&gt;"",$I42&lt;TODAY()-Assumptions!$B$6),"Review past due",IF($F42&gt;Assumptions!$B$5,"Review large amount","")))))))</f>
        <v/>
      </c>
    </row>
    <row r="43">
      <c r="A43" s="16" t="n"/>
      <c r="B43" s="16" t="n"/>
      <c r="C43" s="35" t="n"/>
      <c r="D43" s="16" t="n"/>
      <c r="E43" s="16" t="n"/>
      <c r="F43" s="36" t="n"/>
      <c r="G43" s="16" t="n"/>
      <c r="H43" s="16" t="n"/>
      <c r="I43" s="35" t="n"/>
      <c r="J43" s="19" t="n"/>
      <c r="K43" s="38">
        <f>IF(COUNTA($A43:$J43)=0,"",IF(OR($D43="",$E43="",$F43="",$H43=""),"",IF(AND($D43="Income",$H43="Received",COUNTIF(Assumptions!$F$3:$F$6,$E43)&gt;0),$F43,IF(AND($D43="Expense",$H43="Paid",COUNTIF(Assumptions!$G$3:$G$9,$E43)&gt;0),-$F43,""))))</f>
        <v/>
      </c>
      <c r="L43" s="23">
        <f>IF(COUNTA($A43:$J43)=0,"",IF(OR($A43="",$C43="",$D43="",$E43="",$F43="",$G43="",$H43=""),"Review missing required fields",IF(DAY($C43)&lt;&gt;1,"Review period: use first day",IF(OR(AND($D43="Income",COUNTIF(Assumptions!$F$3:$F$6,$E43)=0),AND($D43="Expense",COUNTIF(Assumptions!$G$3:$G$9,$E43)=0)),"Review type and category",IF(OR(AND($D43="Income",NOT(OR($H43="Received",$H43="Pending",$H43="Void"))),AND($D43="Expense",NOT(OR($H43="Paid",$H43="Pending",$H43="Void")))),"Review type and status",IF(AND($H43="Pending",$I43&lt;&gt;"",$I43&lt;TODAY()-Assumptions!$B$6),"Review past due",IF($F43&gt;Assumptions!$B$5,"Review large amount","")))))))</f>
        <v/>
      </c>
    </row>
    <row r="44">
      <c r="A44" s="16" t="n"/>
      <c r="B44" s="16" t="n"/>
      <c r="C44" s="35" t="n"/>
      <c r="D44" s="16" t="n"/>
      <c r="E44" s="16" t="n"/>
      <c r="F44" s="36" t="n"/>
      <c r="G44" s="16" t="n"/>
      <c r="H44" s="16" t="n"/>
      <c r="I44" s="35" t="n"/>
      <c r="J44" s="19" t="n"/>
      <c r="K44" s="37">
        <f>IF(COUNTA($A44:$J44)=0,"",IF(OR($D44="",$E44="",$F44="",$H44=""),"",IF(AND($D44="Income",$H44="Received",COUNTIF(Assumptions!$F$3:$F$6,$E44)&gt;0),$F44,IF(AND($D44="Expense",$H44="Paid",COUNTIF(Assumptions!$G$3:$G$9,$E44)&gt;0),-$F44,""))))</f>
        <v/>
      </c>
      <c r="L44" s="21">
        <f>IF(COUNTA($A44:$J44)=0,"",IF(OR($A44="",$C44="",$D44="",$E44="",$F44="",$G44="",$H44=""),"Review missing required fields",IF(DAY($C44)&lt;&gt;1,"Review period: use first day",IF(OR(AND($D44="Income",COUNTIF(Assumptions!$F$3:$F$6,$E44)=0),AND($D44="Expense",COUNTIF(Assumptions!$G$3:$G$9,$E44)=0)),"Review type and category",IF(OR(AND($D44="Income",NOT(OR($H44="Received",$H44="Pending",$H44="Void"))),AND($D44="Expense",NOT(OR($H44="Paid",$H44="Pending",$H44="Void")))),"Review type and status",IF(AND($H44="Pending",$I44&lt;&gt;"",$I44&lt;TODAY()-Assumptions!$B$6),"Review past due",IF($F44&gt;Assumptions!$B$5,"Review large amount","")))))))</f>
        <v/>
      </c>
    </row>
    <row r="45">
      <c r="A45" s="16" t="n"/>
      <c r="B45" s="16" t="n"/>
      <c r="C45" s="35" t="n"/>
      <c r="D45" s="16" t="n"/>
      <c r="E45" s="16" t="n"/>
      <c r="F45" s="36" t="n"/>
      <c r="G45" s="16" t="n"/>
      <c r="H45" s="16" t="n"/>
      <c r="I45" s="35" t="n"/>
      <c r="J45" s="19" t="n"/>
      <c r="K45" s="38">
        <f>IF(COUNTA($A45:$J45)=0,"",IF(OR($D45="",$E45="",$F45="",$H45=""),"",IF(AND($D45="Income",$H45="Received",COUNTIF(Assumptions!$F$3:$F$6,$E45)&gt;0),$F45,IF(AND($D45="Expense",$H45="Paid",COUNTIF(Assumptions!$G$3:$G$9,$E45)&gt;0),-$F45,""))))</f>
        <v/>
      </c>
      <c r="L45" s="23">
        <f>IF(COUNTA($A45:$J45)=0,"",IF(OR($A45="",$C45="",$D45="",$E45="",$F45="",$G45="",$H45=""),"Review missing required fields",IF(DAY($C45)&lt;&gt;1,"Review period: use first day",IF(OR(AND($D45="Income",COUNTIF(Assumptions!$F$3:$F$6,$E45)=0),AND($D45="Expense",COUNTIF(Assumptions!$G$3:$G$9,$E45)=0)),"Review type and category",IF(OR(AND($D45="Income",NOT(OR($H45="Received",$H45="Pending",$H45="Void"))),AND($D45="Expense",NOT(OR($H45="Paid",$H45="Pending",$H45="Void")))),"Review type and status",IF(AND($H45="Pending",$I45&lt;&gt;"",$I45&lt;TODAY()-Assumptions!$B$6),"Review past due",IF($F45&gt;Assumptions!$B$5,"Review large amount","")))))))</f>
        <v/>
      </c>
    </row>
    <row r="46">
      <c r="A46" s="16" t="n"/>
      <c r="B46" s="16" t="n"/>
      <c r="C46" s="35" t="n"/>
      <c r="D46" s="16" t="n"/>
      <c r="E46" s="16" t="n"/>
      <c r="F46" s="36" t="n"/>
      <c r="G46" s="16" t="n"/>
      <c r="H46" s="16" t="n"/>
      <c r="I46" s="35" t="n"/>
      <c r="J46" s="19" t="n"/>
      <c r="K46" s="37">
        <f>IF(COUNTA($A46:$J46)=0,"",IF(OR($D46="",$E46="",$F46="",$H46=""),"",IF(AND($D46="Income",$H46="Received",COUNTIF(Assumptions!$F$3:$F$6,$E46)&gt;0),$F46,IF(AND($D46="Expense",$H46="Paid",COUNTIF(Assumptions!$G$3:$G$9,$E46)&gt;0),-$F46,""))))</f>
        <v/>
      </c>
      <c r="L46" s="21">
        <f>IF(COUNTA($A46:$J46)=0,"",IF(OR($A46="",$C46="",$D46="",$E46="",$F46="",$G46="",$H46=""),"Review missing required fields",IF(DAY($C46)&lt;&gt;1,"Review period: use first day",IF(OR(AND($D46="Income",COUNTIF(Assumptions!$F$3:$F$6,$E46)=0),AND($D46="Expense",COUNTIF(Assumptions!$G$3:$G$9,$E46)=0)),"Review type and category",IF(OR(AND($D46="Income",NOT(OR($H46="Received",$H46="Pending",$H46="Void"))),AND($D46="Expense",NOT(OR($H46="Paid",$H46="Pending",$H46="Void")))),"Review type and status",IF(AND($H46="Pending",$I46&lt;&gt;"",$I46&lt;TODAY()-Assumptions!$B$6),"Review past due",IF($F46&gt;Assumptions!$B$5,"Review large amount","")))))))</f>
        <v/>
      </c>
    </row>
    <row r="47">
      <c r="A47" s="16" t="n"/>
      <c r="B47" s="16" t="n"/>
      <c r="C47" s="35" t="n"/>
      <c r="D47" s="16" t="n"/>
      <c r="E47" s="16" t="n"/>
      <c r="F47" s="36" t="n"/>
      <c r="G47" s="16" t="n"/>
      <c r="H47" s="16" t="n"/>
      <c r="I47" s="35" t="n"/>
      <c r="J47" s="19" t="n"/>
      <c r="K47" s="38">
        <f>IF(COUNTA($A47:$J47)=0,"",IF(OR($D47="",$E47="",$F47="",$H47=""),"",IF(AND($D47="Income",$H47="Received",COUNTIF(Assumptions!$F$3:$F$6,$E47)&gt;0),$F47,IF(AND($D47="Expense",$H47="Paid",COUNTIF(Assumptions!$G$3:$G$9,$E47)&gt;0),-$F47,""))))</f>
        <v/>
      </c>
      <c r="L47" s="23">
        <f>IF(COUNTA($A47:$J47)=0,"",IF(OR($A47="",$C47="",$D47="",$E47="",$F47="",$G47="",$H47=""),"Review missing required fields",IF(DAY($C47)&lt;&gt;1,"Review period: use first day",IF(OR(AND($D47="Income",COUNTIF(Assumptions!$F$3:$F$6,$E47)=0),AND($D47="Expense",COUNTIF(Assumptions!$G$3:$G$9,$E47)=0)),"Review type and category",IF(OR(AND($D47="Income",NOT(OR($H47="Received",$H47="Pending",$H47="Void"))),AND($D47="Expense",NOT(OR($H47="Paid",$H47="Pending",$H47="Void")))),"Review type and status",IF(AND($H47="Pending",$I47&lt;&gt;"",$I47&lt;TODAY()-Assumptions!$B$6),"Review past due",IF($F47&gt;Assumptions!$B$5,"Review large amount","")))))))</f>
        <v/>
      </c>
    </row>
    <row r="48">
      <c r="A48" s="16" t="n"/>
      <c r="B48" s="16" t="n"/>
      <c r="C48" s="35" t="n"/>
      <c r="D48" s="16" t="n"/>
      <c r="E48" s="16" t="n"/>
      <c r="F48" s="36" t="n"/>
      <c r="G48" s="16" t="n"/>
      <c r="H48" s="16" t="n"/>
      <c r="I48" s="35" t="n"/>
      <c r="J48" s="19" t="n"/>
      <c r="K48" s="37">
        <f>IF(COUNTA($A48:$J48)=0,"",IF(OR($D48="",$E48="",$F48="",$H48=""),"",IF(AND($D48="Income",$H48="Received",COUNTIF(Assumptions!$F$3:$F$6,$E48)&gt;0),$F48,IF(AND($D48="Expense",$H48="Paid",COUNTIF(Assumptions!$G$3:$G$9,$E48)&gt;0),-$F48,""))))</f>
        <v/>
      </c>
      <c r="L48" s="21">
        <f>IF(COUNTA($A48:$J48)=0,"",IF(OR($A48="",$C48="",$D48="",$E48="",$F48="",$G48="",$H48=""),"Review missing required fields",IF(DAY($C48)&lt;&gt;1,"Review period: use first day",IF(OR(AND($D48="Income",COUNTIF(Assumptions!$F$3:$F$6,$E48)=0),AND($D48="Expense",COUNTIF(Assumptions!$G$3:$G$9,$E48)=0)),"Review type and category",IF(OR(AND($D48="Income",NOT(OR($H48="Received",$H48="Pending",$H48="Void"))),AND($D48="Expense",NOT(OR($H48="Paid",$H48="Pending",$H48="Void")))),"Review type and status",IF(AND($H48="Pending",$I48&lt;&gt;"",$I48&lt;TODAY()-Assumptions!$B$6),"Review past due",IF($F48&gt;Assumptions!$B$5,"Review large amount","")))))))</f>
        <v/>
      </c>
    </row>
    <row r="49">
      <c r="A49" s="16" t="n"/>
      <c r="B49" s="16" t="n"/>
      <c r="C49" s="35" t="n"/>
      <c r="D49" s="16" t="n"/>
      <c r="E49" s="16" t="n"/>
      <c r="F49" s="36" t="n"/>
      <c r="G49" s="16" t="n"/>
      <c r="H49" s="16" t="n"/>
      <c r="I49" s="35" t="n"/>
      <c r="J49" s="19" t="n"/>
      <c r="K49" s="38">
        <f>IF(COUNTA($A49:$J49)=0,"",IF(OR($D49="",$E49="",$F49="",$H49=""),"",IF(AND($D49="Income",$H49="Received",COUNTIF(Assumptions!$F$3:$F$6,$E49)&gt;0),$F49,IF(AND($D49="Expense",$H49="Paid",COUNTIF(Assumptions!$G$3:$G$9,$E49)&gt;0),-$F49,""))))</f>
        <v/>
      </c>
      <c r="L49" s="23">
        <f>IF(COUNTA($A49:$J49)=0,"",IF(OR($A49="",$C49="",$D49="",$E49="",$F49="",$G49="",$H49=""),"Review missing required fields",IF(DAY($C49)&lt;&gt;1,"Review period: use first day",IF(OR(AND($D49="Income",COUNTIF(Assumptions!$F$3:$F$6,$E49)=0),AND($D49="Expense",COUNTIF(Assumptions!$G$3:$G$9,$E49)=0)),"Review type and category",IF(OR(AND($D49="Income",NOT(OR($H49="Received",$H49="Pending",$H49="Void"))),AND($D49="Expense",NOT(OR($H49="Paid",$H49="Pending",$H49="Void")))),"Review type and status",IF(AND($H49="Pending",$I49&lt;&gt;"",$I49&lt;TODAY()-Assumptions!$B$6),"Review past due",IF($F49&gt;Assumptions!$B$5,"Review large amount","")))))))</f>
        <v/>
      </c>
    </row>
    <row r="50">
      <c r="A50" s="16" t="n"/>
      <c r="B50" s="16" t="n"/>
      <c r="C50" s="35" t="n"/>
      <c r="D50" s="16" t="n"/>
      <c r="E50" s="16" t="n"/>
      <c r="F50" s="36" t="n"/>
      <c r="G50" s="16" t="n"/>
      <c r="H50" s="16" t="n"/>
      <c r="I50" s="35" t="n"/>
      <c r="J50" s="19" t="n"/>
      <c r="K50" s="37">
        <f>IF(COUNTA($A50:$J50)=0,"",IF(OR($D50="",$E50="",$F50="",$H50=""),"",IF(AND($D50="Income",$H50="Received",COUNTIF(Assumptions!$F$3:$F$6,$E50)&gt;0),$F50,IF(AND($D50="Expense",$H50="Paid",COUNTIF(Assumptions!$G$3:$G$9,$E50)&gt;0),-$F50,""))))</f>
        <v/>
      </c>
      <c r="L50" s="21">
        <f>IF(COUNTA($A50:$J50)=0,"",IF(OR($A50="",$C50="",$D50="",$E50="",$F50="",$G50="",$H50=""),"Review missing required fields",IF(DAY($C50)&lt;&gt;1,"Review period: use first day",IF(OR(AND($D50="Income",COUNTIF(Assumptions!$F$3:$F$6,$E50)=0),AND($D50="Expense",COUNTIF(Assumptions!$G$3:$G$9,$E50)=0)),"Review type and category",IF(OR(AND($D50="Income",NOT(OR($H50="Received",$H50="Pending",$H50="Void"))),AND($D50="Expense",NOT(OR($H50="Paid",$H50="Pending",$H50="Void")))),"Review type and status",IF(AND($H50="Pending",$I50&lt;&gt;"",$I50&lt;TODAY()-Assumptions!$B$6),"Review past due",IF($F50&gt;Assumptions!$B$5,"Review large amount","")))))))</f>
        <v/>
      </c>
    </row>
    <row r="51">
      <c r="A51" s="16" t="n"/>
      <c r="B51" s="16" t="n"/>
      <c r="C51" s="35" t="n"/>
      <c r="D51" s="16" t="n"/>
      <c r="E51" s="16" t="n"/>
      <c r="F51" s="36" t="n"/>
      <c r="G51" s="16" t="n"/>
      <c r="H51" s="16" t="n"/>
      <c r="I51" s="35" t="n"/>
      <c r="J51" s="19" t="n"/>
      <c r="K51" s="38">
        <f>IF(COUNTA($A51:$J51)=0,"",IF(OR($D51="",$E51="",$F51="",$H51=""),"",IF(AND($D51="Income",$H51="Received",COUNTIF(Assumptions!$F$3:$F$6,$E51)&gt;0),$F51,IF(AND($D51="Expense",$H51="Paid",COUNTIF(Assumptions!$G$3:$G$9,$E51)&gt;0),-$F51,""))))</f>
        <v/>
      </c>
      <c r="L51" s="23">
        <f>IF(COUNTA($A51:$J51)=0,"",IF(OR($A51="",$C51="",$D51="",$E51="",$F51="",$G51="",$H51=""),"Review missing required fields",IF(DAY($C51)&lt;&gt;1,"Review period: use first day",IF(OR(AND($D51="Income",COUNTIF(Assumptions!$F$3:$F$6,$E51)=0),AND($D51="Expense",COUNTIF(Assumptions!$G$3:$G$9,$E51)=0)),"Review type and category",IF(OR(AND($D51="Income",NOT(OR($H51="Received",$H51="Pending",$H51="Void"))),AND($D51="Expense",NOT(OR($H51="Paid",$H51="Pending",$H51="Void")))),"Review type and status",IF(AND($H51="Pending",$I51&lt;&gt;"",$I51&lt;TODAY()-Assumptions!$B$6),"Review past due",IF($F51&gt;Assumptions!$B$5,"Review large amount","")))))))</f>
        <v/>
      </c>
    </row>
    <row r="52">
      <c r="A52" s="16" t="n"/>
      <c r="B52" s="16" t="n"/>
      <c r="C52" s="35" t="n"/>
      <c r="D52" s="16" t="n"/>
      <c r="E52" s="16" t="n"/>
      <c r="F52" s="36" t="n"/>
      <c r="G52" s="16" t="n"/>
      <c r="H52" s="16" t="n"/>
      <c r="I52" s="35" t="n"/>
      <c r="J52" s="19" t="n"/>
      <c r="K52" s="37">
        <f>IF(COUNTA($A52:$J52)=0,"",IF(OR($D52="",$E52="",$F52="",$H52=""),"",IF(AND($D52="Income",$H52="Received",COUNTIF(Assumptions!$F$3:$F$6,$E52)&gt;0),$F52,IF(AND($D52="Expense",$H52="Paid",COUNTIF(Assumptions!$G$3:$G$9,$E52)&gt;0),-$F52,""))))</f>
        <v/>
      </c>
      <c r="L52" s="21">
        <f>IF(COUNTA($A52:$J52)=0,"",IF(OR($A52="",$C52="",$D52="",$E52="",$F52="",$G52="",$H52=""),"Review missing required fields",IF(DAY($C52)&lt;&gt;1,"Review period: use first day",IF(OR(AND($D52="Income",COUNTIF(Assumptions!$F$3:$F$6,$E52)=0),AND($D52="Expense",COUNTIF(Assumptions!$G$3:$G$9,$E52)=0)),"Review type and category",IF(OR(AND($D52="Income",NOT(OR($H52="Received",$H52="Pending",$H52="Void"))),AND($D52="Expense",NOT(OR($H52="Paid",$H52="Pending",$H52="Void")))),"Review type and status",IF(AND($H52="Pending",$I52&lt;&gt;"",$I52&lt;TODAY()-Assumptions!$B$6),"Review past due",IF($F52&gt;Assumptions!$B$5,"Review large amount","")))))))</f>
        <v/>
      </c>
    </row>
    <row r="53">
      <c r="A53" s="16" t="n"/>
      <c r="B53" s="16" t="n"/>
      <c r="C53" s="35" t="n"/>
      <c r="D53" s="16" t="n"/>
      <c r="E53" s="16" t="n"/>
      <c r="F53" s="36" t="n"/>
      <c r="G53" s="16" t="n"/>
      <c r="H53" s="16" t="n"/>
      <c r="I53" s="35" t="n"/>
      <c r="J53" s="19" t="n"/>
      <c r="K53" s="38">
        <f>IF(COUNTA($A53:$J53)=0,"",IF(OR($D53="",$E53="",$F53="",$H53=""),"",IF(AND($D53="Income",$H53="Received",COUNTIF(Assumptions!$F$3:$F$6,$E53)&gt;0),$F53,IF(AND($D53="Expense",$H53="Paid",COUNTIF(Assumptions!$G$3:$G$9,$E53)&gt;0),-$F53,""))))</f>
        <v/>
      </c>
      <c r="L53" s="23">
        <f>IF(COUNTA($A53:$J53)=0,"",IF(OR($A53="",$C53="",$D53="",$E53="",$F53="",$G53="",$H53=""),"Review missing required fields",IF(DAY($C53)&lt;&gt;1,"Review period: use first day",IF(OR(AND($D53="Income",COUNTIF(Assumptions!$F$3:$F$6,$E53)=0),AND($D53="Expense",COUNTIF(Assumptions!$G$3:$G$9,$E53)=0)),"Review type and category",IF(OR(AND($D53="Income",NOT(OR($H53="Received",$H53="Pending",$H53="Void"))),AND($D53="Expense",NOT(OR($H53="Paid",$H53="Pending",$H53="Void")))),"Review type and status",IF(AND($H53="Pending",$I53&lt;&gt;"",$I53&lt;TODAY()-Assumptions!$B$6),"Review past due",IF($F53&gt;Assumptions!$B$5,"Review large amount","")))))))</f>
        <v/>
      </c>
    </row>
    <row r="54">
      <c r="A54" s="16" t="n"/>
      <c r="B54" s="16" t="n"/>
      <c r="C54" s="35" t="n"/>
      <c r="D54" s="16" t="n"/>
      <c r="E54" s="16" t="n"/>
      <c r="F54" s="36" t="n"/>
      <c r="G54" s="16" t="n"/>
      <c r="H54" s="16" t="n"/>
      <c r="I54" s="35" t="n"/>
      <c r="J54" s="19" t="n"/>
      <c r="K54" s="37">
        <f>IF(COUNTA($A54:$J54)=0,"",IF(OR($D54="",$E54="",$F54="",$H54=""),"",IF(AND($D54="Income",$H54="Received",COUNTIF(Assumptions!$F$3:$F$6,$E54)&gt;0),$F54,IF(AND($D54="Expense",$H54="Paid",COUNTIF(Assumptions!$G$3:$G$9,$E54)&gt;0),-$F54,""))))</f>
        <v/>
      </c>
      <c r="L54" s="21">
        <f>IF(COUNTA($A54:$J54)=0,"",IF(OR($A54="",$C54="",$D54="",$E54="",$F54="",$G54="",$H54=""),"Review missing required fields",IF(DAY($C54)&lt;&gt;1,"Review period: use first day",IF(OR(AND($D54="Income",COUNTIF(Assumptions!$F$3:$F$6,$E54)=0),AND($D54="Expense",COUNTIF(Assumptions!$G$3:$G$9,$E54)=0)),"Review type and category",IF(OR(AND($D54="Income",NOT(OR($H54="Received",$H54="Pending",$H54="Void"))),AND($D54="Expense",NOT(OR($H54="Paid",$H54="Pending",$H54="Void")))),"Review type and status",IF(AND($H54="Pending",$I54&lt;&gt;"",$I54&lt;TODAY()-Assumptions!$B$6),"Review past due",IF($F54&gt;Assumptions!$B$5,"Review large amount","")))))))</f>
        <v/>
      </c>
    </row>
    <row r="55">
      <c r="A55" s="16" t="n"/>
      <c r="B55" s="16" t="n"/>
      <c r="C55" s="35" t="n"/>
      <c r="D55" s="16" t="n"/>
      <c r="E55" s="16" t="n"/>
      <c r="F55" s="36" t="n"/>
      <c r="G55" s="16" t="n"/>
      <c r="H55" s="16" t="n"/>
      <c r="I55" s="35" t="n"/>
      <c r="J55" s="19" t="n"/>
      <c r="K55" s="38">
        <f>IF(COUNTA($A55:$J55)=0,"",IF(OR($D55="",$E55="",$F55="",$H55=""),"",IF(AND($D55="Income",$H55="Received",COUNTIF(Assumptions!$F$3:$F$6,$E55)&gt;0),$F55,IF(AND($D55="Expense",$H55="Paid",COUNTIF(Assumptions!$G$3:$G$9,$E55)&gt;0),-$F55,""))))</f>
        <v/>
      </c>
      <c r="L55" s="23">
        <f>IF(COUNTA($A55:$J55)=0,"",IF(OR($A55="",$C55="",$D55="",$E55="",$F55="",$G55="",$H55=""),"Review missing required fields",IF(DAY($C55)&lt;&gt;1,"Review period: use first day",IF(OR(AND($D55="Income",COUNTIF(Assumptions!$F$3:$F$6,$E55)=0),AND($D55="Expense",COUNTIF(Assumptions!$G$3:$G$9,$E55)=0)),"Review type and category",IF(OR(AND($D55="Income",NOT(OR($H55="Received",$H55="Pending",$H55="Void"))),AND($D55="Expense",NOT(OR($H55="Paid",$H55="Pending",$H55="Void")))),"Review type and status",IF(AND($H55="Pending",$I55&lt;&gt;"",$I55&lt;TODAY()-Assumptions!$B$6),"Review past due",IF($F55&gt;Assumptions!$B$5,"Review large amount","")))))))</f>
        <v/>
      </c>
    </row>
    <row r="56">
      <c r="A56" s="16" t="n"/>
      <c r="B56" s="16" t="n"/>
      <c r="C56" s="35" t="n"/>
      <c r="D56" s="16" t="n"/>
      <c r="E56" s="16" t="n"/>
      <c r="F56" s="36" t="n"/>
      <c r="G56" s="16" t="n"/>
      <c r="H56" s="16" t="n"/>
      <c r="I56" s="35" t="n"/>
      <c r="J56" s="19" t="n"/>
      <c r="K56" s="37">
        <f>IF(COUNTA($A56:$J56)=0,"",IF(OR($D56="",$E56="",$F56="",$H56=""),"",IF(AND($D56="Income",$H56="Received",COUNTIF(Assumptions!$F$3:$F$6,$E56)&gt;0),$F56,IF(AND($D56="Expense",$H56="Paid",COUNTIF(Assumptions!$G$3:$G$9,$E56)&gt;0),-$F56,""))))</f>
        <v/>
      </c>
      <c r="L56" s="21">
        <f>IF(COUNTA($A56:$J56)=0,"",IF(OR($A56="",$C56="",$D56="",$E56="",$F56="",$G56="",$H56=""),"Review missing required fields",IF(DAY($C56)&lt;&gt;1,"Review period: use first day",IF(OR(AND($D56="Income",COUNTIF(Assumptions!$F$3:$F$6,$E56)=0),AND($D56="Expense",COUNTIF(Assumptions!$G$3:$G$9,$E56)=0)),"Review type and category",IF(OR(AND($D56="Income",NOT(OR($H56="Received",$H56="Pending",$H56="Void"))),AND($D56="Expense",NOT(OR($H56="Paid",$H56="Pending",$H56="Void")))),"Review type and status",IF(AND($H56="Pending",$I56&lt;&gt;"",$I56&lt;TODAY()-Assumptions!$B$6),"Review past due",IF($F56&gt;Assumptions!$B$5,"Review large amount","")))))))</f>
        <v/>
      </c>
    </row>
    <row r="57">
      <c r="A57" s="16" t="n"/>
      <c r="B57" s="16" t="n"/>
      <c r="C57" s="35" t="n"/>
      <c r="D57" s="16" t="n"/>
      <c r="E57" s="16" t="n"/>
      <c r="F57" s="36" t="n"/>
      <c r="G57" s="16" t="n"/>
      <c r="H57" s="16" t="n"/>
      <c r="I57" s="35" t="n"/>
      <c r="J57" s="19" t="n"/>
      <c r="K57" s="38">
        <f>IF(COUNTA($A57:$J57)=0,"",IF(OR($D57="",$E57="",$F57="",$H57=""),"",IF(AND($D57="Income",$H57="Received",COUNTIF(Assumptions!$F$3:$F$6,$E57)&gt;0),$F57,IF(AND($D57="Expense",$H57="Paid",COUNTIF(Assumptions!$G$3:$G$9,$E57)&gt;0),-$F57,""))))</f>
        <v/>
      </c>
      <c r="L57" s="23">
        <f>IF(COUNTA($A57:$J57)=0,"",IF(OR($A57="",$C57="",$D57="",$E57="",$F57="",$G57="",$H57=""),"Review missing required fields",IF(DAY($C57)&lt;&gt;1,"Review period: use first day",IF(OR(AND($D57="Income",COUNTIF(Assumptions!$F$3:$F$6,$E57)=0),AND($D57="Expense",COUNTIF(Assumptions!$G$3:$G$9,$E57)=0)),"Review type and category",IF(OR(AND($D57="Income",NOT(OR($H57="Received",$H57="Pending",$H57="Void"))),AND($D57="Expense",NOT(OR($H57="Paid",$H57="Pending",$H57="Void")))),"Review type and status",IF(AND($H57="Pending",$I57&lt;&gt;"",$I57&lt;TODAY()-Assumptions!$B$6),"Review past due",IF($F57&gt;Assumptions!$B$5,"Review large amount","")))))))</f>
        <v/>
      </c>
    </row>
    <row r="58">
      <c r="A58" s="16" t="n"/>
      <c r="B58" s="16" t="n"/>
      <c r="C58" s="35" t="n"/>
      <c r="D58" s="16" t="n"/>
      <c r="E58" s="16" t="n"/>
      <c r="F58" s="36" t="n"/>
      <c r="G58" s="16" t="n"/>
      <c r="H58" s="16" t="n"/>
      <c r="I58" s="35" t="n"/>
      <c r="J58" s="19" t="n"/>
      <c r="K58" s="37">
        <f>IF(COUNTA($A58:$J58)=0,"",IF(OR($D58="",$E58="",$F58="",$H58=""),"",IF(AND($D58="Income",$H58="Received",COUNTIF(Assumptions!$F$3:$F$6,$E58)&gt;0),$F58,IF(AND($D58="Expense",$H58="Paid",COUNTIF(Assumptions!$G$3:$G$9,$E58)&gt;0),-$F58,""))))</f>
        <v/>
      </c>
      <c r="L58" s="21">
        <f>IF(COUNTA($A58:$J58)=0,"",IF(OR($A58="",$C58="",$D58="",$E58="",$F58="",$G58="",$H58=""),"Review missing required fields",IF(DAY($C58)&lt;&gt;1,"Review period: use first day",IF(OR(AND($D58="Income",COUNTIF(Assumptions!$F$3:$F$6,$E58)=0),AND($D58="Expense",COUNTIF(Assumptions!$G$3:$G$9,$E58)=0)),"Review type and category",IF(OR(AND($D58="Income",NOT(OR($H58="Received",$H58="Pending",$H58="Void"))),AND($D58="Expense",NOT(OR($H58="Paid",$H58="Pending",$H58="Void")))),"Review type and status",IF(AND($H58="Pending",$I58&lt;&gt;"",$I58&lt;TODAY()-Assumptions!$B$6),"Review past due",IF($F58&gt;Assumptions!$B$5,"Review large amount","")))))))</f>
        <v/>
      </c>
    </row>
    <row r="59">
      <c r="A59" s="16" t="n"/>
      <c r="B59" s="16" t="n"/>
      <c r="C59" s="35" t="n"/>
      <c r="D59" s="16" t="n"/>
      <c r="E59" s="16" t="n"/>
      <c r="F59" s="36" t="n"/>
      <c r="G59" s="16" t="n"/>
      <c r="H59" s="16" t="n"/>
      <c r="I59" s="35" t="n"/>
      <c r="J59" s="19" t="n"/>
      <c r="K59" s="38">
        <f>IF(COUNTA($A59:$J59)=0,"",IF(OR($D59="",$E59="",$F59="",$H59=""),"",IF(AND($D59="Income",$H59="Received",COUNTIF(Assumptions!$F$3:$F$6,$E59)&gt;0),$F59,IF(AND($D59="Expense",$H59="Paid",COUNTIF(Assumptions!$G$3:$G$9,$E59)&gt;0),-$F59,""))))</f>
        <v/>
      </c>
      <c r="L59" s="23">
        <f>IF(COUNTA($A59:$J59)=0,"",IF(OR($A59="",$C59="",$D59="",$E59="",$F59="",$G59="",$H59=""),"Review missing required fields",IF(DAY($C59)&lt;&gt;1,"Review period: use first day",IF(OR(AND($D59="Income",COUNTIF(Assumptions!$F$3:$F$6,$E59)=0),AND($D59="Expense",COUNTIF(Assumptions!$G$3:$G$9,$E59)=0)),"Review type and category",IF(OR(AND($D59="Income",NOT(OR($H59="Received",$H59="Pending",$H59="Void"))),AND($D59="Expense",NOT(OR($H59="Paid",$H59="Pending",$H59="Void")))),"Review type and status",IF(AND($H59="Pending",$I59&lt;&gt;"",$I59&lt;TODAY()-Assumptions!$B$6),"Review past due",IF($F59&gt;Assumptions!$B$5,"Review large amount","")))))))</f>
        <v/>
      </c>
    </row>
    <row r="60">
      <c r="A60" s="16" t="n"/>
      <c r="B60" s="16" t="n"/>
      <c r="C60" s="35" t="n"/>
      <c r="D60" s="16" t="n"/>
      <c r="E60" s="16" t="n"/>
      <c r="F60" s="36" t="n"/>
      <c r="G60" s="16" t="n"/>
      <c r="H60" s="16" t="n"/>
      <c r="I60" s="35" t="n"/>
      <c r="J60" s="19" t="n"/>
      <c r="K60" s="37">
        <f>IF(COUNTA($A60:$J60)=0,"",IF(OR($D60="",$E60="",$F60="",$H60=""),"",IF(AND($D60="Income",$H60="Received",COUNTIF(Assumptions!$F$3:$F$6,$E60)&gt;0),$F60,IF(AND($D60="Expense",$H60="Paid",COUNTIF(Assumptions!$G$3:$G$9,$E60)&gt;0),-$F60,""))))</f>
        <v/>
      </c>
      <c r="L60" s="21">
        <f>IF(COUNTA($A60:$J60)=0,"",IF(OR($A60="",$C60="",$D60="",$E60="",$F60="",$G60="",$H60=""),"Review missing required fields",IF(DAY($C60)&lt;&gt;1,"Review period: use first day",IF(OR(AND($D60="Income",COUNTIF(Assumptions!$F$3:$F$6,$E60)=0),AND($D60="Expense",COUNTIF(Assumptions!$G$3:$G$9,$E60)=0)),"Review type and category",IF(OR(AND($D60="Income",NOT(OR($H60="Received",$H60="Pending",$H60="Void"))),AND($D60="Expense",NOT(OR($H60="Paid",$H60="Pending",$H60="Void")))),"Review type and status",IF(AND($H60="Pending",$I60&lt;&gt;"",$I60&lt;TODAY()-Assumptions!$B$6),"Review past due",IF($F60&gt;Assumptions!$B$5,"Review large amount","")))))))</f>
        <v/>
      </c>
    </row>
    <row r="61">
      <c r="A61" s="16" t="n"/>
      <c r="B61" s="16" t="n"/>
      <c r="C61" s="35" t="n"/>
      <c r="D61" s="16" t="n"/>
      <c r="E61" s="16" t="n"/>
      <c r="F61" s="36" t="n"/>
      <c r="G61" s="16" t="n"/>
      <c r="H61" s="16" t="n"/>
      <c r="I61" s="35" t="n"/>
      <c r="J61" s="19" t="n"/>
      <c r="K61" s="38">
        <f>IF(COUNTA($A61:$J61)=0,"",IF(OR($D61="",$E61="",$F61="",$H61=""),"",IF(AND($D61="Income",$H61="Received",COUNTIF(Assumptions!$F$3:$F$6,$E61)&gt;0),$F61,IF(AND($D61="Expense",$H61="Paid",COUNTIF(Assumptions!$G$3:$G$9,$E61)&gt;0),-$F61,""))))</f>
        <v/>
      </c>
      <c r="L61" s="23">
        <f>IF(COUNTA($A61:$J61)=0,"",IF(OR($A61="",$C61="",$D61="",$E61="",$F61="",$G61="",$H61=""),"Review missing required fields",IF(DAY($C61)&lt;&gt;1,"Review period: use first day",IF(OR(AND($D61="Income",COUNTIF(Assumptions!$F$3:$F$6,$E61)=0),AND($D61="Expense",COUNTIF(Assumptions!$G$3:$G$9,$E61)=0)),"Review type and category",IF(OR(AND($D61="Income",NOT(OR($H61="Received",$H61="Pending",$H61="Void"))),AND($D61="Expense",NOT(OR($H61="Paid",$H61="Pending",$H61="Void")))),"Review type and status",IF(AND($H61="Pending",$I61&lt;&gt;"",$I61&lt;TODAY()-Assumptions!$B$6),"Review past due",IF($F61&gt;Assumptions!$B$5,"Review large amount","")))))))</f>
        <v/>
      </c>
    </row>
    <row r="62">
      <c r="A62" s="16" t="n"/>
      <c r="B62" s="16" t="n"/>
      <c r="C62" s="35" t="n"/>
      <c r="D62" s="16" t="n"/>
      <c r="E62" s="16" t="n"/>
      <c r="F62" s="36" t="n"/>
      <c r="G62" s="16" t="n"/>
      <c r="H62" s="16" t="n"/>
      <c r="I62" s="35" t="n"/>
      <c r="J62" s="19" t="n"/>
      <c r="K62" s="37">
        <f>IF(COUNTA($A62:$J62)=0,"",IF(OR($D62="",$E62="",$F62="",$H62=""),"",IF(AND($D62="Income",$H62="Received",COUNTIF(Assumptions!$F$3:$F$6,$E62)&gt;0),$F62,IF(AND($D62="Expense",$H62="Paid",COUNTIF(Assumptions!$G$3:$G$9,$E62)&gt;0),-$F62,""))))</f>
        <v/>
      </c>
      <c r="L62" s="21">
        <f>IF(COUNTA($A62:$J62)=0,"",IF(OR($A62="",$C62="",$D62="",$E62="",$F62="",$G62="",$H62=""),"Review missing required fields",IF(DAY($C62)&lt;&gt;1,"Review period: use first day",IF(OR(AND($D62="Income",COUNTIF(Assumptions!$F$3:$F$6,$E62)=0),AND($D62="Expense",COUNTIF(Assumptions!$G$3:$G$9,$E62)=0)),"Review type and category",IF(OR(AND($D62="Income",NOT(OR($H62="Received",$H62="Pending",$H62="Void"))),AND($D62="Expense",NOT(OR($H62="Paid",$H62="Pending",$H62="Void")))),"Review type and status",IF(AND($H62="Pending",$I62&lt;&gt;"",$I62&lt;TODAY()-Assumptions!$B$6),"Review past due",IF($F62&gt;Assumptions!$B$5,"Review large amount","")))))))</f>
        <v/>
      </c>
    </row>
    <row r="63">
      <c r="A63" s="16" t="n"/>
      <c r="B63" s="16" t="n"/>
      <c r="C63" s="35" t="n"/>
      <c r="D63" s="16" t="n"/>
      <c r="E63" s="16" t="n"/>
      <c r="F63" s="36" t="n"/>
      <c r="G63" s="16" t="n"/>
      <c r="H63" s="16" t="n"/>
      <c r="I63" s="35" t="n"/>
      <c r="J63" s="19" t="n"/>
      <c r="K63" s="38">
        <f>IF(COUNTA($A63:$J63)=0,"",IF(OR($D63="",$E63="",$F63="",$H63=""),"",IF(AND($D63="Income",$H63="Received",COUNTIF(Assumptions!$F$3:$F$6,$E63)&gt;0),$F63,IF(AND($D63="Expense",$H63="Paid",COUNTIF(Assumptions!$G$3:$G$9,$E63)&gt;0),-$F63,""))))</f>
        <v/>
      </c>
      <c r="L63" s="23">
        <f>IF(COUNTA($A63:$J63)=0,"",IF(OR($A63="",$C63="",$D63="",$E63="",$F63="",$G63="",$H63=""),"Review missing required fields",IF(DAY($C63)&lt;&gt;1,"Review period: use first day",IF(OR(AND($D63="Income",COUNTIF(Assumptions!$F$3:$F$6,$E63)=0),AND($D63="Expense",COUNTIF(Assumptions!$G$3:$G$9,$E63)=0)),"Review type and category",IF(OR(AND($D63="Income",NOT(OR($H63="Received",$H63="Pending",$H63="Void"))),AND($D63="Expense",NOT(OR($H63="Paid",$H63="Pending",$H63="Void")))),"Review type and status",IF(AND($H63="Pending",$I63&lt;&gt;"",$I63&lt;TODAY()-Assumptions!$B$6),"Review past due",IF($F63&gt;Assumptions!$B$5,"Review large amount","")))))))</f>
        <v/>
      </c>
    </row>
    <row r="64">
      <c r="A64" s="16" t="n"/>
      <c r="B64" s="16" t="n"/>
      <c r="C64" s="35" t="n"/>
      <c r="D64" s="16" t="n"/>
      <c r="E64" s="16" t="n"/>
      <c r="F64" s="36" t="n"/>
      <c r="G64" s="16" t="n"/>
      <c r="H64" s="16" t="n"/>
      <c r="I64" s="35" t="n"/>
      <c r="J64" s="19" t="n"/>
      <c r="K64" s="37">
        <f>IF(COUNTA($A64:$J64)=0,"",IF(OR($D64="",$E64="",$F64="",$H64=""),"",IF(AND($D64="Income",$H64="Received",COUNTIF(Assumptions!$F$3:$F$6,$E64)&gt;0),$F64,IF(AND($D64="Expense",$H64="Paid",COUNTIF(Assumptions!$G$3:$G$9,$E64)&gt;0),-$F64,""))))</f>
        <v/>
      </c>
      <c r="L64" s="21">
        <f>IF(COUNTA($A64:$J64)=0,"",IF(OR($A64="",$C64="",$D64="",$E64="",$F64="",$G64="",$H64=""),"Review missing required fields",IF(DAY($C64)&lt;&gt;1,"Review period: use first day",IF(OR(AND($D64="Income",COUNTIF(Assumptions!$F$3:$F$6,$E64)=0),AND($D64="Expense",COUNTIF(Assumptions!$G$3:$G$9,$E64)=0)),"Review type and category",IF(OR(AND($D64="Income",NOT(OR($H64="Received",$H64="Pending",$H64="Void"))),AND($D64="Expense",NOT(OR($H64="Paid",$H64="Pending",$H64="Void")))),"Review type and status",IF(AND($H64="Pending",$I64&lt;&gt;"",$I64&lt;TODAY()-Assumptions!$B$6),"Review past due",IF($F64&gt;Assumptions!$B$5,"Review large amount","")))))))</f>
        <v/>
      </c>
    </row>
    <row r="65">
      <c r="A65" s="16" t="n"/>
      <c r="B65" s="16" t="n"/>
      <c r="C65" s="35" t="n"/>
      <c r="D65" s="16" t="n"/>
      <c r="E65" s="16" t="n"/>
      <c r="F65" s="36" t="n"/>
      <c r="G65" s="16" t="n"/>
      <c r="H65" s="16" t="n"/>
      <c r="I65" s="35" t="n"/>
      <c r="J65" s="19" t="n"/>
      <c r="K65" s="38">
        <f>IF(COUNTA($A65:$J65)=0,"",IF(OR($D65="",$E65="",$F65="",$H65=""),"",IF(AND($D65="Income",$H65="Received",COUNTIF(Assumptions!$F$3:$F$6,$E65)&gt;0),$F65,IF(AND($D65="Expense",$H65="Paid",COUNTIF(Assumptions!$G$3:$G$9,$E65)&gt;0),-$F65,""))))</f>
        <v/>
      </c>
      <c r="L65" s="23">
        <f>IF(COUNTA($A65:$J65)=0,"",IF(OR($A65="",$C65="",$D65="",$E65="",$F65="",$G65="",$H65=""),"Review missing required fields",IF(DAY($C65)&lt;&gt;1,"Review period: use first day",IF(OR(AND($D65="Income",COUNTIF(Assumptions!$F$3:$F$6,$E65)=0),AND($D65="Expense",COUNTIF(Assumptions!$G$3:$G$9,$E65)=0)),"Review type and category",IF(OR(AND($D65="Income",NOT(OR($H65="Received",$H65="Pending",$H65="Void"))),AND($D65="Expense",NOT(OR($H65="Paid",$H65="Pending",$H65="Void")))),"Review type and status",IF(AND($H65="Pending",$I65&lt;&gt;"",$I65&lt;TODAY()-Assumptions!$B$6),"Review past due",IF($F65&gt;Assumptions!$B$5,"Review large amount","")))))))</f>
        <v/>
      </c>
    </row>
    <row r="66">
      <c r="A66" s="16" t="n"/>
      <c r="B66" s="16" t="n"/>
      <c r="C66" s="35" t="n"/>
      <c r="D66" s="16" t="n"/>
      <c r="E66" s="16" t="n"/>
      <c r="F66" s="36" t="n"/>
      <c r="G66" s="16" t="n"/>
      <c r="H66" s="16" t="n"/>
      <c r="I66" s="35" t="n"/>
      <c r="J66" s="19" t="n"/>
      <c r="K66" s="37">
        <f>IF(COUNTA($A66:$J66)=0,"",IF(OR($D66="",$E66="",$F66="",$H66=""),"",IF(AND($D66="Income",$H66="Received",COUNTIF(Assumptions!$F$3:$F$6,$E66)&gt;0),$F66,IF(AND($D66="Expense",$H66="Paid",COUNTIF(Assumptions!$G$3:$G$9,$E66)&gt;0),-$F66,""))))</f>
        <v/>
      </c>
      <c r="L66" s="21">
        <f>IF(COUNTA($A66:$J66)=0,"",IF(OR($A66="",$C66="",$D66="",$E66="",$F66="",$G66="",$H66=""),"Review missing required fields",IF(DAY($C66)&lt;&gt;1,"Review period: use first day",IF(OR(AND($D66="Income",COUNTIF(Assumptions!$F$3:$F$6,$E66)=0),AND($D66="Expense",COUNTIF(Assumptions!$G$3:$G$9,$E66)=0)),"Review type and category",IF(OR(AND($D66="Income",NOT(OR($H66="Received",$H66="Pending",$H66="Void"))),AND($D66="Expense",NOT(OR($H66="Paid",$H66="Pending",$H66="Void")))),"Review type and status",IF(AND($H66="Pending",$I66&lt;&gt;"",$I66&lt;TODAY()-Assumptions!$B$6),"Review past due",IF($F66&gt;Assumptions!$B$5,"Review large amount","")))))))</f>
        <v/>
      </c>
    </row>
    <row r="67">
      <c r="A67" s="16" t="n"/>
      <c r="B67" s="16" t="n"/>
      <c r="C67" s="35" t="n"/>
      <c r="D67" s="16" t="n"/>
      <c r="E67" s="16" t="n"/>
      <c r="F67" s="36" t="n"/>
      <c r="G67" s="16" t="n"/>
      <c r="H67" s="16" t="n"/>
      <c r="I67" s="35" t="n"/>
      <c r="J67" s="19" t="n"/>
      <c r="K67" s="38">
        <f>IF(COUNTA($A67:$J67)=0,"",IF(OR($D67="",$E67="",$F67="",$H67=""),"",IF(AND($D67="Income",$H67="Received",COUNTIF(Assumptions!$F$3:$F$6,$E67)&gt;0),$F67,IF(AND($D67="Expense",$H67="Paid",COUNTIF(Assumptions!$G$3:$G$9,$E67)&gt;0),-$F67,""))))</f>
        <v/>
      </c>
      <c r="L67" s="23">
        <f>IF(COUNTA($A67:$J67)=0,"",IF(OR($A67="",$C67="",$D67="",$E67="",$F67="",$G67="",$H67=""),"Review missing required fields",IF(DAY($C67)&lt;&gt;1,"Review period: use first day",IF(OR(AND($D67="Income",COUNTIF(Assumptions!$F$3:$F$6,$E67)=0),AND($D67="Expense",COUNTIF(Assumptions!$G$3:$G$9,$E67)=0)),"Review type and category",IF(OR(AND($D67="Income",NOT(OR($H67="Received",$H67="Pending",$H67="Void"))),AND($D67="Expense",NOT(OR($H67="Paid",$H67="Pending",$H67="Void")))),"Review type and status",IF(AND($H67="Pending",$I67&lt;&gt;"",$I67&lt;TODAY()-Assumptions!$B$6),"Review past due",IF($F67&gt;Assumptions!$B$5,"Review large amount","")))))))</f>
        <v/>
      </c>
    </row>
    <row r="68">
      <c r="A68" s="16" t="n"/>
      <c r="B68" s="16" t="n"/>
      <c r="C68" s="35" t="n"/>
      <c r="D68" s="16" t="n"/>
      <c r="E68" s="16" t="n"/>
      <c r="F68" s="36" t="n"/>
      <c r="G68" s="16" t="n"/>
      <c r="H68" s="16" t="n"/>
      <c r="I68" s="35" t="n"/>
      <c r="J68" s="19" t="n"/>
      <c r="K68" s="37">
        <f>IF(COUNTA($A68:$J68)=0,"",IF(OR($D68="",$E68="",$F68="",$H68=""),"",IF(AND($D68="Income",$H68="Received",COUNTIF(Assumptions!$F$3:$F$6,$E68)&gt;0),$F68,IF(AND($D68="Expense",$H68="Paid",COUNTIF(Assumptions!$G$3:$G$9,$E68)&gt;0),-$F68,""))))</f>
        <v/>
      </c>
      <c r="L68" s="21">
        <f>IF(COUNTA($A68:$J68)=0,"",IF(OR($A68="",$C68="",$D68="",$E68="",$F68="",$G68="",$H68=""),"Review missing required fields",IF(DAY($C68)&lt;&gt;1,"Review period: use first day",IF(OR(AND($D68="Income",COUNTIF(Assumptions!$F$3:$F$6,$E68)=0),AND($D68="Expense",COUNTIF(Assumptions!$G$3:$G$9,$E68)=0)),"Review type and category",IF(OR(AND($D68="Income",NOT(OR($H68="Received",$H68="Pending",$H68="Void"))),AND($D68="Expense",NOT(OR($H68="Paid",$H68="Pending",$H68="Void")))),"Review type and status",IF(AND($H68="Pending",$I68&lt;&gt;"",$I68&lt;TODAY()-Assumptions!$B$6),"Review past due",IF($F68&gt;Assumptions!$B$5,"Review large amount","")))))))</f>
        <v/>
      </c>
    </row>
    <row r="69">
      <c r="A69" s="16" t="n"/>
      <c r="B69" s="16" t="n"/>
      <c r="C69" s="35" t="n"/>
      <c r="D69" s="16" t="n"/>
      <c r="E69" s="16" t="n"/>
      <c r="F69" s="36" t="n"/>
      <c r="G69" s="16" t="n"/>
      <c r="H69" s="16" t="n"/>
      <c r="I69" s="35" t="n"/>
      <c r="J69" s="19" t="n"/>
      <c r="K69" s="38">
        <f>IF(COUNTA($A69:$J69)=0,"",IF(OR($D69="",$E69="",$F69="",$H69=""),"",IF(AND($D69="Income",$H69="Received",COUNTIF(Assumptions!$F$3:$F$6,$E69)&gt;0),$F69,IF(AND($D69="Expense",$H69="Paid",COUNTIF(Assumptions!$G$3:$G$9,$E69)&gt;0),-$F69,""))))</f>
        <v/>
      </c>
      <c r="L69" s="23">
        <f>IF(COUNTA($A69:$J69)=0,"",IF(OR($A69="",$C69="",$D69="",$E69="",$F69="",$G69="",$H69=""),"Review missing required fields",IF(DAY($C69)&lt;&gt;1,"Review period: use first day",IF(OR(AND($D69="Income",COUNTIF(Assumptions!$F$3:$F$6,$E69)=0),AND($D69="Expense",COUNTIF(Assumptions!$G$3:$G$9,$E69)=0)),"Review type and category",IF(OR(AND($D69="Income",NOT(OR($H69="Received",$H69="Pending",$H69="Void"))),AND($D69="Expense",NOT(OR($H69="Paid",$H69="Pending",$H69="Void")))),"Review type and status",IF(AND($H69="Pending",$I69&lt;&gt;"",$I69&lt;TODAY()-Assumptions!$B$6),"Review past due",IF($F69&gt;Assumptions!$B$5,"Review large amount","")))))))</f>
        <v/>
      </c>
    </row>
    <row r="70">
      <c r="A70" s="16" t="n"/>
      <c r="B70" s="16" t="n"/>
      <c r="C70" s="35" t="n"/>
      <c r="D70" s="16" t="n"/>
      <c r="E70" s="16" t="n"/>
      <c r="F70" s="36" t="n"/>
      <c r="G70" s="16" t="n"/>
      <c r="H70" s="16" t="n"/>
      <c r="I70" s="35" t="n"/>
      <c r="J70" s="19" t="n"/>
      <c r="K70" s="37">
        <f>IF(COUNTA($A70:$J70)=0,"",IF(OR($D70="",$E70="",$F70="",$H70=""),"",IF(AND($D70="Income",$H70="Received",COUNTIF(Assumptions!$F$3:$F$6,$E70)&gt;0),$F70,IF(AND($D70="Expense",$H70="Paid",COUNTIF(Assumptions!$G$3:$G$9,$E70)&gt;0),-$F70,""))))</f>
        <v/>
      </c>
      <c r="L70" s="21">
        <f>IF(COUNTA($A70:$J70)=0,"",IF(OR($A70="",$C70="",$D70="",$E70="",$F70="",$G70="",$H70=""),"Review missing required fields",IF(DAY($C70)&lt;&gt;1,"Review period: use first day",IF(OR(AND($D70="Income",COUNTIF(Assumptions!$F$3:$F$6,$E70)=0),AND($D70="Expense",COUNTIF(Assumptions!$G$3:$G$9,$E70)=0)),"Review type and category",IF(OR(AND($D70="Income",NOT(OR($H70="Received",$H70="Pending",$H70="Void"))),AND($D70="Expense",NOT(OR($H70="Paid",$H70="Pending",$H70="Void")))),"Review type and status",IF(AND($H70="Pending",$I70&lt;&gt;"",$I70&lt;TODAY()-Assumptions!$B$6),"Review past due",IF($F70&gt;Assumptions!$B$5,"Review large amount","")))))))</f>
        <v/>
      </c>
    </row>
    <row r="71">
      <c r="A71" s="16" t="n"/>
      <c r="B71" s="16" t="n"/>
      <c r="C71" s="35" t="n"/>
      <c r="D71" s="16" t="n"/>
      <c r="E71" s="16" t="n"/>
      <c r="F71" s="36" t="n"/>
      <c r="G71" s="16" t="n"/>
      <c r="H71" s="16" t="n"/>
      <c r="I71" s="35" t="n"/>
      <c r="J71" s="19" t="n"/>
      <c r="K71" s="38">
        <f>IF(COUNTA($A71:$J71)=0,"",IF(OR($D71="",$E71="",$F71="",$H71=""),"",IF(AND($D71="Income",$H71="Received",COUNTIF(Assumptions!$F$3:$F$6,$E71)&gt;0),$F71,IF(AND($D71="Expense",$H71="Paid",COUNTIF(Assumptions!$G$3:$G$9,$E71)&gt;0),-$F71,""))))</f>
        <v/>
      </c>
      <c r="L71" s="23">
        <f>IF(COUNTA($A71:$J71)=0,"",IF(OR($A71="",$C71="",$D71="",$E71="",$F71="",$G71="",$H71=""),"Review missing required fields",IF(DAY($C71)&lt;&gt;1,"Review period: use first day",IF(OR(AND($D71="Income",COUNTIF(Assumptions!$F$3:$F$6,$E71)=0),AND($D71="Expense",COUNTIF(Assumptions!$G$3:$G$9,$E71)=0)),"Review type and category",IF(OR(AND($D71="Income",NOT(OR($H71="Received",$H71="Pending",$H71="Void"))),AND($D71="Expense",NOT(OR($H71="Paid",$H71="Pending",$H71="Void")))),"Review type and status",IF(AND($H71="Pending",$I71&lt;&gt;"",$I71&lt;TODAY()-Assumptions!$B$6),"Review past due",IF($F71&gt;Assumptions!$B$5,"Review large amount","")))))))</f>
        <v/>
      </c>
    </row>
    <row r="72">
      <c r="A72" s="16" t="n"/>
      <c r="B72" s="16" t="n"/>
      <c r="C72" s="35" t="n"/>
      <c r="D72" s="16" t="n"/>
      <c r="E72" s="16" t="n"/>
      <c r="F72" s="36" t="n"/>
      <c r="G72" s="16" t="n"/>
      <c r="H72" s="16" t="n"/>
      <c r="I72" s="35" t="n"/>
      <c r="J72" s="19" t="n"/>
      <c r="K72" s="37">
        <f>IF(COUNTA($A72:$J72)=0,"",IF(OR($D72="",$E72="",$F72="",$H72=""),"",IF(AND($D72="Income",$H72="Received",COUNTIF(Assumptions!$F$3:$F$6,$E72)&gt;0),$F72,IF(AND($D72="Expense",$H72="Paid",COUNTIF(Assumptions!$G$3:$G$9,$E72)&gt;0),-$F72,""))))</f>
        <v/>
      </c>
      <c r="L72" s="21">
        <f>IF(COUNTA($A72:$J72)=0,"",IF(OR($A72="",$C72="",$D72="",$E72="",$F72="",$G72="",$H72=""),"Review missing required fields",IF(DAY($C72)&lt;&gt;1,"Review period: use first day",IF(OR(AND($D72="Income",COUNTIF(Assumptions!$F$3:$F$6,$E72)=0),AND($D72="Expense",COUNTIF(Assumptions!$G$3:$G$9,$E72)=0)),"Review type and category",IF(OR(AND($D72="Income",NOT(OR($H72="Received",$H72="Pending",$H72="Void"))),AND($D72="Expense",NOT(OR($H72="Paid",$H72="Pending",$H72="Void")))),"Review type and status",IF(AND($H72="Pending",$I72&lt;&gt;"",$I72&lt;TODAY()-Assumptions!$B$6),"Review past due",IF($F72&gt;Assumptions!$B$5,"Review large amount","")))))))</f>
        <v/>
      </c>
    </row>
    <row r="73">
      <c r="A73" s="16" t="n"/>
      <c r="B73" s="16" t="n"/>
      <c r="C73" s="35" t="n"/>
      <c r="D73" s="16" t="n"/>
      <c r="E73" s="16" t="n"/>
      <c r="F73" s="36" t="n"/>
      <c r="G73" s="16" t="n"/>
      <c r="H73" s="16" t="n"/>
      <c r="I73" s="35" t="n"/>
      <c r="J73" s="19" t="n"/>
      <c r="K73" s="38">
        <f>IF(COUNTA($A73:$J73)=0,"",IF(OR($D73="",$E73="",$F73="",$H73=""),"",IF(AND($D73="Income",$H73="Received",COUNTIF(Assumptions!$F$3:$F$6,$E73)&gt;0),$F73,IF(AND($D73="Expense",$H73="Paid",COUNTIF(Assumptions!$G$3:$G$9,$E73)&gt;0),-$F73,""))))</f>
        <v/>
      </c>
      <c r="L73" s="23">
        <f>IF(COUNTA($A73:$J73)=0,"",IF(OR($A73="",$C73="",$D73="",$E73="",$F73="",$G73="",$H73=""),"Review missing required fields",IF(DAY($C73)&lt;&gt;1,"Review period: use first day",IF(OR(AND($D73="Income",COUNTIF(Assumptions!$F$3:$F$6,$E73)=0),AND($D73="Expense",COUNTIF(Assumptions!$G$3:$G$9,$E73)=0)),"Review type and category",IF(OR(AND($D73="Income",NOT(OR($H73="Received",$H73="Pending",$H73="Void"))),AND($D73="Expense",NOT(OR($H73="Paid",$H73="Pending",$H73="Void")))),"Review type and status",IF(AND($H73="Pending",$I73&lt;&gt;"",$I73&lt;TODAY()-Assumptions!$B$6),"Review past due",IF($F73&gt;Assumptions!$B$5,"Review large amount","")))))))</f>
        <v/>
      </c>
    </row>
    <row r="74">
      <c r="A74" s="16" t="n"/>
      <c r="B74" s="16" t="n"/>
      <c r="C74" s="35" t="n"/>
      <c r="D74" s="16" t="n"/>
      <c r="E74" s="16" t="n"/>
      <c r="F74" s="36" t="n"/>
      <c r="G74" s="16" t="n"/>
      <c r="H74" s="16" t="n"/>
      <c r="I74" s="35" t="n"/>
      <c r="J74" s="19" t="n"/>
      <c r="K74" s="37">
        <f>IF(COUNTA($A74:$J74)=0,"",IF(OR($D74="",$E74="",$F74="",$H74=""),"",IF(AND($D74="Income",$H74="Received",COUNTIF(Assumptions!$F$3:$F$6,$E74)&gt;0),$F74,IF(AND($D74="Expense",$H74="Paid",COUNTIF(Assumptions!$G$3:$G$9,$E74)&gt;0),-$F74,""))))</f>
        <v/>
      </c>
      <c r="L74" s="21">
        <f>IF(COUNTA($A74:$J74)=0,"",IF(OR($A74="",$C74="",$D74="",$E74="",$F74="",$G74="",$H74=""),"Review missing required fields",IF(DAY($C74)&lt;&gt;1,"Review period: use first day",IF(OR(AND($D74="Income",COUNTIF(Assumptions!$F$3:$F$6,$E74)=0),AND($D74="Expense",COUNTIF(Assumptions!$G$3:$G$9,$E74)=0)),"Review type and category",IF(OR(AND($D74="Income",NOT(OR($H74="Received",$H74="Pending",$H74="Void"))),AND($D74="Expense",NOT(OR($H74="Paid",$H74="Pending",$H74="Void")))),"Review type and status",IF(AND($H74="Pending",$I74&lt;&gt;"",$I74&lt;TODAY()-Assumptions!$B$6),"Review past due",IF($F74&gt;Assumptions!$B$5,"Review large amount","")))))))</f>
        <v/>
      </c>
    </row>
    <row r="75">
      <c r="A75" s="16" t="n"/>
      <c r="B75" s="16" t="n"/>
      <c r="C75" s="35" t="n"/>
      <c r="D75" s="16" t="n"/>
      <c r="E75" s="16" t="n"/>
      <c r="F75" s="36" t="n"/>
      <c r="G75" s="16" t="n"/>
      <c r="H75" s="16" t="n"/>
      <c r="I75" s="35" t="n"/>
      <c r="J75" s="19" t="n"/>
      <c r="K75" s="38">
        <f>IF(COUNTA($A75:$J75)=0,"",IF(OR($D75="",$E75="",$F75="",$H75=""),"",IF(AND($D75="Income",$H75="Received",COUNTIF(Assumptions!$F$3:$F$6,$E75)&gt;0),$F75,IF(AND($D75="Expense",$H75="Paid",COUNTIF(Assumptions!$G$3:$G$9,$E75)&gt;0),-$F75,""))))</f>
        <v/>
      </c>
      <c r="L75" s="23">
        <f>IF(COUNTA($A75:$J75)=0,"",IF(OR($A75="",$C75="",$D75="",$E75="",$F75="",$G75="",$H75=""),"Review missing required fields",IF(DAY($C75)&lt;&gt;1,"Review period: use first day",IF(OR(AND($D75="Income",COUNTIF(Assumptions!$F$3:$F$6,$E75)=0),AND($D75="Expense",COUNTIF(Assumptions!$G$3:$G$9,$E75)=0)),"Review type and category",IF(OR(AND($D75="Income",NOT(OR($H75="Received",$H75="Pending",$H75="Void"))),AND($D75="Expense",NOT(OR($H75="Paid",$H75="Pending",$H75="Void")))),"Review type and status",IF(AND($H75="Pending",$I75&lt;&gt;"",$I75&lt;TODAY()-Assumptions!$B$6),"Review past due",IF($F75&gt;Assumptions!$B$5,"Review large amount","")))))))</f>
        <v/>
      </c>
    </row>
    <row r="76">
      <c r="A76" s="16" t="n"/>
      <c r="B76" s="16" t="n"/>
      <c r="C76" s="35" t="n"/>
      <c r="D76" s="16" t="n"/>
      <c r="E76" s="16" t="n"/>
      <c r="F76" s="36" t="n"/>
      <c r="G76" s="16" t="n"/>
      <c r="H76" s="16" t="n"/>
      <c r="I76" s="35" t="n"/>
      <c r="J76" s="19" t="n"/>
      <c r="K76" s="37">
        <f>IF(COUNTA($A76:$J76)=0,"",IF(OR($D76="",$E76="",$F76="",$H76=""),"",IF(AND($D76="Income",$H76="Received",COUNTIF(Assumptions!$F$3:$F$6,$E76)&gt;0),$F76,IF(AND($D76="Expense",$H76="Paid",COUNTIF(Assumptions!$G$3:$G$9,$E76)&gt;0),-$F76,""))))</f>
        <v/>
      </c>
      <c r="L76" s="21">
        <f>IF(COUNTA($A76:$J76)=0,"",IF(OR($A76="",$C76="",$D76="",$E76="",$F76="",$G76="",$H76=""),"Review missing required fields",IF(DAY($C76)&lt;&gt;1,"Review period: use first day",IF(OR(AND($D76="Income",COUNTIF(Assumptions!$F$3:$F$6,$E76)=0),AND($D76="Expense",COUNTIF(Assumptions!$G$3:$G$9,$E76)=0)),"Review type and category",IF(OR(AND($D76="Income",NOT(OR($H76="Received",$H76="Pending",$H76="Void"))),AND($D76="Expense",NOT(OR($H76="Paid",$H76="Pending",$H76="Void")))),"Review type and status",IF(AND($H76="Pending",$I76&lt;&gt;"",$I76&lt;TODAY()-Assumptions!$B$6),"Review past due",IF($F76&gt;Assumptions!$B$5,"Review large amount","")))))))</f>
        <v/>
      </c>
    </row>
    <row r="77">
      <c r="A77" s="16" t="n"/>
      <c r="B77" s="16" t="n"/>
      <c r="C77" s="35" t="n"/>
      <c r="D77" s="16" t="n"/>
      <c r="E77" s="16" t="n"/>
      <c r="F77" s="36" t="n"/>
      <c r="G77" s="16" t="n"/>
      <c r="H77" s="16" t="n"/>
      <c r="I77" s="35" t="n"/>
      <c r="J77" s="19" t="n"/>
      <c r="K77" s="38">
        <f>IF(COUNTA($A77:$J77)=0,"",IF(OR($D77="",$E77="",$F77="",$H77=""),"",IF(AND($D77="Income",$H77="Received",COUNTIF(Assumptions!$F$3:$F$6,$E77)&gt;0),$F77,IF(AND($D77="Expense",$H77="Paid",COUNTIF(Assumptions!$G$3:$G$9,$E77)&gt;0),-$F77,""))))</f>
        <v/>
      </c>
      <c r="L77" s="23">
        <f>IF(COUNTA($A77:$J77)=0,"",IF(OR($A77="",$C77="",$D77="",$E77="",$F77="",$G77="",$H77=""),"Review missing required fields",IF(DAY($C77)&lt;&gt;1,"Review period: use first day",IF(OR(AND($D77="Income",COUNTIF(Assumptions!$F$3:$F$6,$E77)=0),AND($D77="Expense",COUNTIF(Assumptions!$G$3:$G$9,$E77)=0)),"Review type and category",IF(OR(AND($D77="Income",NOT(OR($H77="Received",$H77="Pending",$H77="Void"))),AND($D77="Expense",NOT(OR($H77="Paid",$H77="Pending",$H77="Void")))),"Review type and status",IF(AND($H77="Pending",$I77&lt;&gt;"",$I77&lt;TODAY()-Assumptions!$B$6),"Review past due",IF($F77&gt;Assumptions!$B$5,"Review large amount","")))))))</f>
        <v/>
      </c>
    </row>
    <row r="78">
      <c r="A78" s="16" t="n"/>
      <c r="B78" s="16" t="n"/>
      <c r="C78" s="35" t="n"/>
      <c r="D78" s="16" t="n"/>
      <c r="E78" s="16" t="n"/>
      <c r="F78" s="36" t="n"/>
      <c r="G78" s="16" t="n"/>
      <c r="H78" s="16" t="n"/>
      <c r="I78" s="35" t="n"/>
      <c r="J78" s="19" t="n"/>
      <c r="K78" s="37">
        <f>IF(COUNTA($A78:$J78)=0,"",IF(OR($D78="",$E78="",$F78="",$H78=""),"",IF(AND($D78="Income",$H78="Received",COUNTIF(Assumptions!$F$3:$F$6,$E78)&gt;0),$F78,IF(AND($D78="Expense",$H78="Paid",COUNTIF(Assumptions!$G$3:$G$9,$E78)&gt;0),-$F78,""))))</f>
        <v/>
      </c>
      <c r="L78" s="21">
        <f>IF(COUNTA($A78:$J78)=0,"",IF(OR($A78="",$C78="",$D78="",$E78="",$F78="",$G78="",$H78=""),"Review missing required fields",IF(DAY($C78)&lt;&gt;1,"Review period: use first day",IF(OR(AND($D78="Income",COUNTIF(Assumptions!$F$3:$F$6,$E78)=0),AND($D78="Expense",COUNTIF(Assumptions!$G$3:$G$9,$E78)=0)),"Review type and category",IF(OR(AND($D78="Income",NOT(OR($H78="Received",$H78="Pending",$H78="Void"))),AND($D78="Expense",NOT(OR($H78="Paid",$H78="Pending",$H78="Void")))),"Review type and status",IF(AND($H78="Pending",$I78&lt;&gt;"",$I78&lt;TODAY()-Assumptions!$B$6),"Review past due",IF($F78&gt;Assumptions!$B$5,"Review large amount","")))))))</f>
        <v/>
      </c>
    </row>
    <row r="79">
      <c r="A79" s="16" t="n"/>
      <c r="B79" s="16" t="n"/>
      <c r="C79" s="35" t="n"/>
      <c r="D79" s="16" t="n"/>
      <c r="E79" s="16" t="n"/>
      <c r="F79" s="36" t="n"/>
      <c r="G79" s="16" t="n"/>
      <c r="H79" s="16" t="n"/>
      <c r="I79" s="35" t="n"/>
      <c r="J79" s="19" t="n"/>
      <c r="K79" s="38">
        <f>IF(COUNTA($A79:$J79)=0,"",IF(OR($D79="",$E79="",$F79="",$H79=""),"",IF(AND($D79="Income",$H79="Received",COUNTIF(Assumptions!$F$3:$F$6,$E79)&gt;0),$F79,IF(AND($D79="Expense",$H79="Paid",COUNTIF(Assumptions!$G$3:$G$9,$E79)&gt;0),-$F79,""))))</f>
        <v/>
      </c>
      <c r="L79" s="23">
        <f>IF(COUNTA($A79:$J79)=0,"",IF(OR($A79="",$C79="",$D79="",$E79="",$F79="",$G79="",$H79=""),"Review missing required fields",IF(DAY($C79)&lt;&gt;1,"Review period: use first day",IF(OR(AND($D79="Income",COUNTIF(Assumptions!$F$3:$F$6,$E79)=0),AND($D79="Expense",COUNTIF(Assumptions!$G$3:$G$9,$E79)=0)),"Review type and category",IF(OR(AND($D79="Income",NOT(OR($H79="Received",$H79="Pending",$H79="Void"))),AND($D79="Expense",NOT(OR($H79="Paid",$H79="Pending",$H79="Void")))),"Review type and status",IF(AND($H79="Pending",$I79&lt;&gt;"",$I79&lt;TODAY()-Assumptions!$B$6),"Review past due",IF($F79&gt;Assumptions!$B$5,"Review large amount","")))))))</f>
        <v/>
      </c>
    </row>
    <row r="80">
      <c r="A80" s="16" t="n"/>
      <c r="B80" s="16" t="n"/>
      <c r="C80" s="35" t="n"/>
      <c r="D80" s="16" t="n"/>
      <c r="E80" s="16" t="n"/>
      <c r="F80" s="36" t="n"/>
      <c r="G80" s="16" t="n"/>
      <c r="H80" s="16" t="n"/>
      <c r="I80" s="35" t="n"/>
      <c r="J80" s="19" t="n"/>
      <c r="K80" s="37">
        <f>IF(COUNTA($A80:$J80)=0,"",IF(OR($D80="",$E80="",$F80="",$H80=""),"",IF(AND($D80="Income",$H80="Received",COUNTIF(Assumptions!$F$3:$F$6,$E80)&gt;0),$F80,IF(AND($D80="Expense",$H80="Paid",COUNTIF(Assumptions!$G$3:$G$9,$E80)&gt;0),-$F80,""))))</f>
        <v/>
      </c>
      <c r="L80" s="21">
        <f>IF(COUNTA($A80:$J80)=0,"",IF(OR($A80="",$C80="",$D80="",$E80="",$F80="",$G80="",$H80=""),"Review missing required fields",IF(DAY($C80)&lt;&gt;1,"Review period: use first day",IF(OR(AND($D80="Income",COUNTIF(Assumptions!$F$3:$F$6,$E80)=0),AND($D80="Expense",COUNTIF(Assumptions!$G$3:$G$9,$E80)=0)),"Review type and category",IF(OR(AND($D80="Income",NOT(OR($H80="Received",$H80="Pending",$H80="Void"))),AND($D80="Expense",NOT(OR($H80="Paid",$H80="Pending",$H80="Void")))),"Review type and status",IF(AND($H80="Pending",$I80&lt;&gt;"",$I80&lt;TODAY()-Assumptions!$B$6),"Review past due",IF($F80&gt;Assumptions!$B$5,"Review large amount","")))))))</f>
        <v/>
      </c>
    </row>
    <row r="81">
      <c r="A81" s="16" t="n"/>
      <c r="B81" s="16" t="n"/>
      <c r="C81" s="35" t="n"/>
      <c r="D81" s="16" t="n"/>
      <c r="E81" s="16" t="n"/>
      <c r="F81" s="36" t="n"/>
      <c r="G81" s="16" t="n"/>
      <c r="H81" s="16" t="n"/>
      <c r="I81" s="35" t="n"/>
      <c r="J81" s="19" t="n"/>
      <c r="K81" s="38">
        <f>IF(COUNTA($A81:$J81)=0,"",IF(OR($D81="",$E81="",$F81="",$H81=""),"",IF(AND($D81="Income",$H81="Received",COUNTIF(Assumptions!$F$3:$F$6,$E81)&gt;0),$F81,IF(AND($D81="Expense",$H81="Paid",COUNTIF(Assumptions!$G$3:$G$9,$E81)&gt;0),-$F81,""))))</f>
        <v/>
      </c>
      <c r="L81" s="23">
        <f>IF(COUNTA($A81:$J81)=0,"",IF(OR($A81="",$C81="",$D81="",$E81="",$F81="",$G81="",$H81=""),"Review missing required fields",IF(DAY($C81)&lt;&gt;1,"Review period: use first day",IF(OR(AND($D81="Income",COUNTIF(Assumptions!$F$3:$F$6,$E81)=0),AND($D81="Expense",COUNTIF(Assumptions!$G$3:$G$9,$E81)=0)),"Review type and category",IF(OR(AND($D81="Income",NOT(OR($H81="Received",$H81="Pending",$H81="Void"))),AND($D81="Expense",NOT(OR($H81="Paid",$H81="Pending",$H81="Void")))),"Review type and status",IF(AND($H81="Pending",$I81&lt;&gt;"",$I81&lt;TODAY()-Assumptions!$B$6),"Review past due",IF($F81&gt;Assumptions!$B$5,"Review large amount","")))))))</f>
        <v/>
      </c>
    </row>
    <row r="82">
      <c r="A82" s="16" t="n"/>
      <c r="B82" s="16" t="n"/>
      <c r="C82" s="35" t="n"/>
      <c r="D82" s="16" t="n"/>
      <c r="E82" s="16" t="n"/>
      <c r="F82" s="36" t="n"/>
      <c r="G82" s="16" t="n"/>
      <c r="H82" s="16" t="n"/>
      <c r="I82" s="35" t="n"/>
      <c r="J82" s="19" t="n"/>
      <c r="K82" s="37">
        <f>IF(COUNTA($A82:$J82)=0,"",IF(OR($D82="",$E82="",$F82="",$H82=""),"",IF(AND($D82="Income",$H82="Received",COUNTIF(Assumptions!$F$3:$F$6,$E82)&gt;0),$F82,IF(AND($D82="Expense",$H82="Paid",COUNTIF(Assumptions!$G$3:$G$9,$E82)&gt;0),-$F82,""))))</f>
        <v/>
      </c>
      <c r="L82" s="21">
        <f>IF(COUNTA($A82:$J82)=0,"",IF(OR($A82="",$C82="",$D82="",$E82="",$F82="",$G82="",$H82=""),"Review missing required fields",IF(DAY($C82)&lt;&gt;1,"Review period: use first day",IF(OR(AND($D82="Income",COUNTIF(Assumptions!$F$3:$F$6,$E82)=0),AND($D82="Expense",COUNTIF(Assumptions!$G$3:$G$9,$E82)=0)),"Review type and category",IF(OR(AND($D82="Income",NOT(OR($H82="Received",$H82="Pending",$H82="Void"))),AND($D82="Expense",NOT(OR($H82="Paid",$H82="Pending",$H82="Void")))),"Review type and status",IF(AND($H82="Pending",$I82&lt;&gt;"",$I82&lt;TODAY()-Assumptions!$B$6),"Review past due",IF($F82&gt;Assumptions!$B$5,"Review large amount","")))))))</f>
        <v/>
      </c>
    </row>
    <row r="83">
      <c r="A83" s="16" t="n"/>
      <c r="B83" s="16" t="n"/>
      <c r="C83" s="35" t="n"/>
      <c r="D83" s="16" t="n"/>
      <c r="E83" s="16" t="n"/>
      <c r="F83" s="36" t="n"/>
      <c r="G83" s="16" t="n"/>
      <c r="H83" s="16" t="n"/>
      <c r="I83" s="35" t="n"/>
      <c r="J83" s="19" t="n"/>
      <c r="K83" s="38">
        <f>IF(COUNTA($A83:$J83)=0,"",IF(OR($D83="",$E83="",$F83="",$H83=""),"",IF(AND($D83="Income",$H83="Received",COUNTIF(Assumptions!$F$3:$F$6,$E83)&gt;0),$F83,IF(AND($D83="Expense",$H83="Paid",COUNTIF(Assumptions!$G$3:$G$9,$E83)&gt;0),-$F83,""))))</f>
        <v/>
      </c>
      <c r="L83" s="23">
        <f>IF(COUNTA($A83:$J83)=0,"",IF(OR($A83="",$C83="",$D83="",$E83="",$F83="",$G83="",$H83=""),"Review missing required fields",IF(DAY($C83)&lt;&gt;1,"Review period: use first day",IF(OR(AND($D83="Income",COUNTIF(Assumptions!$F$3:$F$6,$E83)=0),AND($D83="Expense",COUNTIF(Assumptions!$G$3:$G$9,$E83)=0)),"Review type and category",IF(OR(AND($D83="Income",NOT(OR($H83="Received",$H83="Pending",$H83="Void"))),AND($D83="Expense",NOT(OR($H83="Paid",$H83="Pending",$H83="Void")))),"Review type and status",IF(AND($H83="Pending",$I83&lt;&gt;"",$I83&lt;TODAY()-Assumptions!$B$6),"Review past due",IF($F83&gt;Assumptions!$B$5,"Review large amount","")))))))</f>
        <v/>
      </c>
    </row>
    <row r="84">
      <c r="A84" s="16" t="n"/>
      <c r="B84" s="16" t="n"/>
      <c r="C84" s="35" t="n"/>
      <c r="D84" s="16" t="n"/>
      <c r="E84" s="16" t="n"/>
      <c r="F84" s="36" t="n"/>
      <c r="G84" s="16" t="n"/>
      <c r="H84" s="16" t="n"/>
      <c r="I84" s="35" t="n"/>
      <c r="J84" s="19" t="n"/>
      <c r="K84" s="37">
        <f>IF(COUNTA($A84:$J84)=0,"",IF(OR($D84="",$E84="",$F84="",$H84=""),"",IF(AND($D84="Income",$H84="Received",COUNTIF(Assumptions!$F$3:$F$6,$E84)&gt;0),$F84,IF(AND($D84="Expense",$H84="Paid",COUNTIF(Assumptions!$G$3:$G$9,$E84)&gt;0),-$F84,""))))</f>
        <v/>
      </c>
      <c r="L84" s="21">
        <f>IF(COUNTA($A84:$J84)=0,"",IF(OR($A84="",$C84="",$D84="",$E84="",$F84="",$G84="",$H84=""),"Review missing required fields",IF(DAY($C84)&lt;&gt;1,"Review period: use first day",IF(OR(AND($D84="Income",COUNTIF(Assumptions!$F$3:$F$6,$E84)=0),AND($D84="Expense",COUNTIF(Assumptions!$G$3:$G$9,$E84)=0)),"Review type and category",IF(OR(AND($D84="Income",NOT(OR($H84="Received",$H84="Pending",$H84="Void"))),AND($D84="Expense",NOT(OR($H84="Paid",$H84="Pending",$H84="Void")))),"Review type and status",IF(AND($H84="Pending",$I84&lt;&gt;"",$I84&lt;TODAY()-Assumptions!$B$6),"Review past due",IF($F84&gt;Assumptions!$B$5,"Review large amount","")))))))</f>
        <v/>
      </c>
    </row>
    <row r="85">
      <c r="A85" s="16" t="n"/>
      <c r="B85" s="16" t="n"/>
      <c r="C85" s="35" t="n"/>
      <c r="D85" s="16" t="n"/>
      <c r="E85" s="16" t="n"/>
      <c r="F85" s="36" t="n"/>
      <c r="G85" s="16" t="n"/>
      <c r="H85" s="16" t="n"/>
      <c r="I85" s="35" t="n"/>
      <c r="J85" s="19" t="n"/>
      <c r="K85" s="38">
        <f>IF(COUNTA($A85:$J85)=0,"",IF(OR($D85="",$E85="",$F85="",$H85=""),"",IF(AND($D85="Income",$H85="Received",COUNTIF(Assumptions!$F$3:$F$6,$E85)&gt;0),$F85,IF(AND($D85="Expense",$H85="Paid",COUNTIF(Assumptions!$G$3:$G$9,$E85)&gt;0),-$F85,""))))</f>
        <v/>
      </c>
      <c r="L85" s="23">
        <f>IF(COUNTA($A85:$J85)=0,"",IF(OR($A85="",$C85="",$D85="",$E85="",$F85="",$G85="",$H85=""),"Review missing required fields",IF(DAY($C85)&lt;&gt;1,"Review period: use first day",IF(OR(AND($D85="Income",COUNTIF(Assumptions!$F$3:$F$6,$E85)=0),AND($D85="Expense",COUNTIF(Assumptions!$G$3:$G$9,$E85)=0)),"Review type and category",IF(OR(AND($D85="Income",NOT(OR($H85="Received",$H85="Pending",$H85="Void"))),AND($D85="Expense",NOT(OR($H85="Paid",$H85="Pending",$H85="Void")))),"Review type and status",IF(AND($H85="Pending",$I85&lt;&gt;"",$I85&lt;TODAY()-Assumptions!$B$6),"Review past due",IF($F85&gt;Assumptions!$B$5,"Review large amount","")))))))</f>
        <v/>
      </c>
    </row>
    <row r="86">
      <c r="A86" s="16" t="n"/>
      <c r="B86" s="16" t="n"/>
      <c r="C86" s="35" t="n"/>
      <c r="D86" s="16" t="n"/>
      <c r="E86" s="16" t="n"/>
      <c r="F86" s="36" t="n"/>
      <c r="G86" s="16" t="n"/>
      <c r="H86" s="16" t="n"/>
      <c r="I86" s="35" t="n"/>
      <c r="J86" s="19" t="n"/>
      <c r="K86" s="37">
        <f>IF(COUNTA($A86:$J86)=0,"",IF(OR($D86="",$E86="",$F86="",$H86=""),"",IF(AND($D86="Income",$H86="Received",COUNTIF(Assumptions!$F$3:$F$6,$E86)&gt;0),$F86,IF(AND($D86="Expense",$H86="Paid",COUNTIF(Assumptions!$G$3:$G$9,$E86)&gt;0),-$F86,""))))</f>
        <v/>
      </c>
      <c r="L86" s="21">
        <f>IF(COUNTA($A86:$J86)=0,"",IF(OR($A86="",$C86="",$D86="",$E86="",$F86="",$G86="",$H86=""),"Review missing required fields",IF(DAY($C86)&lt;&gt;1,"Review period: use first day",IF(OR(AND($D86="Income",COUNTIF(Assumptions!$F$3:$F$6,$E86)=0),AND($D86="Expense",COUNTIF(Assumptions!$G$3:$G$9,$E86)=0)),"Review type and category",IF(OR(AND($D86="Income",NOT(OR($H86="Received",$H86="Pending",$H86="Void"))),AND($D86="Expense",NOT(OR($H86="Paid",$H86="Pending",$H86="Void")))),"Review type and status",IF(AND($H86="Pending",$I86&lt;&gt;"",$I86&lt;TODAY()-Assumptions!$B$6),"Review past due",IF($F86&gt;Assumptions!$B$5,"Review large amount","")))))))</f>
        <v/>
      </c>
    </row>
    <row r="87">
      <c r="A87" s="16" t="n"/>
      <c r="B87" s="16" t="n"/>
      <c r="C87" s="35" t="n"/>
      <c r="D87" s="16" t="n"/>
      <c r="E87" s="16" t="n"/>
      <c r="F87" s="36" t="n"/>
      <c r="G87" s="16" t="n"/>
      <c r="H87" s="16" t="n"/>
      <c r="I87" s="35" t="n"/>
      <c r="J87" s="19" t="n"/>
      <c r="K87" s="38">
        <f>IF(COUNTA($A87:$J87)=0,"",IF(OR($D87="",$E87="",$F87="",$H87=""),"",IF(AND($D87="Income",$H87="Received",COUNTIF(Assumptions!$F$3:$F$6,$E87)&gt;0),$F87,IF(AND($D87="Expense",$H87="Paid",COUNTIF(Assumptions!$G$3:$G$9,$E87)&gt;0),-$F87,""))))</f>
        <v/>
      </c>
      <c r="L87" s="23">
        <f>IF(COUNTA($A87:$J87)=0,"",IF(OR($A87="",$C87="",$D87="",$E87="",$F87="",$G87="",$H87=""),"Review missing required fields",IF(DAY($C87)&lt;&gt;1,"Review period: use first day",IF(OR(AND($D87="Income",COUNTIF(Assumptions!$F$3:$F$6,$E87)=0),AND($D87="Expense",COUNTIF(Assumptions!$G$3:$G$9,$E87)=0)),"Review type and category",IF(OR(AND($D87="Income",NOT(OR($H87="Received",$H87="Pending",$H87="Void"))),AND($D87="Expense",NOT(OR($H87="Paid",$H87="Pending",$H87="Void")))),"Review type and status",IF(AND($H87="Pending",$I87&lt;&gt;"",$I87&lt;TODAY()-Assumptions!$B$6),"Review past due",IF($F87&gt;Assumptions!$B$5,"Review large amount","")))))))</f>
        <v/>
      </c>
    </row>
    <row r="88">
      <c r="A88" s="16" t="n"/>
      <c r="B88" s="16" t="n"/>
      <c r="C88" s="35" t="n"/>
      <c r="D88" s="16" t="n"/>
      <c r="E88" s="16" t="n"/>
      <c r="F88" s="36" t="n"/>
      <c r="G88" s="16" t="n"/>
      <c r="H88" s="16" t="n"/>
      <c r="I88" s="35" t="n"/>
      <c r="J88" s="19" t="n"/>
      <c r="K88" s="37">
        <f>IF(COUNTA($A88:$J88)=0,"",IF(OR($D88="",$E88="",$F88="",$H88=""),"",IF(AND($D88="Income",$H88="Received",COUNTIF(Assumptions!$F$3:$F$6,$E88)&gt;0),$F88,IF(AND($D88="Expense",$H88="Paid",COUNTIF(Assumptions!$G$3:$G$9,$E88)&gt;0),-$F88,""))))</f>
        <v/>
      </c>
      <c r="L88" s="21">
        <f>IF(COUNTA($A88:$J88)=0,"",IF(OR($A88="",$C88="",$D88="",$E88="",$F88="",$G88="",$H88=""),"Review missing required fields",IF(DAY($C88)&lt;&gt;1,"Review period: use first day",IF(OR(AND($D88="Income",COUNTIF(Assumptions!$F$3:$F$6,$E88)=0),AND($D88="Expense",COUNTIF(Assumptions!$G$3:$G$9,$E88)=0)),"Review type and category",IF(OR(AND($D88="Income",NOT(OR($H88="Received",$H88="Pending",$H88="Void"))),AND($D88="Expense",NOT(OR($H88="Paid",$H88="Pending",$H88="Void")))),"Review type and status",IF(AND($H88="Pending",$I88&lt;&gt;"",$I88&lt;TODAY()-Assumptions!$B$6),"Review past due",IF($F88&gt;Assumptions!$B$5,"Review large amount","")))))))</f>
        <v/>
      </c>
    </row>
    <row r="89">
      <c r="A89" s="16" t="n"/>
      <c r="B89" s="16" t="n"/>
      <c r="C89" s="35" t="n"/>
      <c r="D89" s="16" t="n"/>
      <c r="E89" s="16" t="n"/>
      <c r="F89" s="36" t="n"/>
      <c r="G89" s="16" t="n"/>
      <c r="H89" s="16" t="n"/>
      <c r="I89" s="35" t="n"/>
      <c r="J89" s="19" t="n"/>
      <c r="K89" s="38">
        <f>IF(COUNTA($A89:$J89)=0,"",IF(OR($D89="",$E89="",$F89="",$H89=""),"",IF(AND($D89="Income",$H89="Received",COUNTIF(Assumptions!$F$3:$F$6,$E89)&gt;0),$F89,IF(AND($D89="Expense",$H89="Paid",COUNTIF(Assumptions!$G$3:$G$9,$E89)&gt;0),-$F89,""))))</f>
        <v/>
      </c>
      <c r="L89" s="23">
        <f>IF(COUNTA($A89:$J89)=0,"",IF(OR($A89="",$C89="",$D89="",$E89="",$F89="",$G89="",$H89=""),"Review missing required fields",IF(DAY($C89)&lt;&gt;1,"Review period: use first day",IF(OR(AND($D89="Income",COUNTIF(Assumptions!$F$3:$F$6,$E89)=0),AND($D89="Expense",COUNTIF(Assumptions!$G$3:$G$9,$E89)=0)),"Review type and category",IF(OR(AND($D89="Income",NOT(OR($H89="Received",$H89="Pending",$H89="Void"))),AND($D89="Expense",NOT(OR($H89="Paid",$H89="Pending",$H89="Void")))),"Review type and status",IF(AND($H89="Pending",$I89&lt;&gt;"",$I89&lt;TODAY()-Assumptions!$B$6),"Review past due",IF($F89&gt;Assumptions!$B$5,"Review large amount","")))))))</f>
        <v/>
      </c>
    </row>
    <row r="90">
      <c r="A90" s="16" t="n"/>
      <c r="B90" s="16" t="n"/>
      <c r="C90" s="35" t="n"/>
      <c r="D90" s="16" t="n"/>
      <c r="E90" s="16" t="n"/>
      <c r="F90" s="36" t="n"/>
      <c r="G90" s="16" t="n"/>
      <c r="H90" s="16" t="n"/>
      <c r="I90" s="35" t="n"/>
      <c r="J90" s="19" t="n"/>
      <c r="K90" s="37">
        <f>IF(COUNTA($A90:$J90)=0,"",IF(OR($D90="",$E90="",$F90="",$H90=""),"",IF(AND($D90="Income",$H90="Received",COUNTIF(Assumptions!$F$3:$F$6,$E90)&gt;0),$F90,IF(AND($D90="Expense",$H90="Paid",COUNTIF(Assumptions!$G$3:$G$9,$E90)&gt;0),-$F90,""))))</f>
        <v/>
      </c>
      <c r="L90" s="21">
        <f>IF(COUNTA($A90:$J90)=0,"",IF(OR($A90="",$C90="",$D90="",$E90="",$F90="",$G90="",$H90=""),"Review missing required fields",IF(DAY($C90)&lt;&gt;1,"Review period: use first day",IF(OR(AND($D90="Income",COUNTIF(Assumptions!$F$3:$F$6,$E90)=0),AND($D90="Expense",COUNTIF(Assumptions!$G$3:$G$9,$E90)=0)),"Review type and category",IF(OR(AND($D90="Income",NOT(OR($H90="Received",$H90="Pending",$H90="Void"))),AND($D90="Expense",NOT(OR($H90="Paid",$H90="Pending",$H90="Void")))),"Review type and status",IF(AND($H90="Pending",$I90&lt;&gt;"",$I90&lt;TODAY()-Assumptions!$B$6),"Review past due",IF($F90&gt;Assumptions!$B$5,"Review large amount","")))))))</f>
        <v/>
      </c>
    </row>
    <row r="91">
      <c r="A91" s="16" t="n"/>
      <c r="B91" s="16" t="n"/>
      <c r="C91" s="35" t="n"/>
      <c r="D91" s="16" t="n"/>
      <c r="E91" s="16" t="n"/>
      <c r="F91" s="36" t="n"/>
      <c r="G91" s="16" t="n"/>
      <c r="H91" s="16" t="n"/>
      <c r="I91" s="35" t="n"/>
      <c r="J91" s="19" t="n"/>
      <c r="K91" s="38">
        <f>IF(COUNTA($A91:$J91)=0,"",IF(OR($D91="",$E91="",$F91="",$H91=""),"",IF(AND($D91="Income",$H91="Received",COUNTIF(Assumptions!$F$3:$F$6,$E91)&gt;0),$F91,IF(AND($D91="Expense",$H91="Paid",COUNTIF(Assumptions!$G$3:$G$9,$E91)&gt;0),-$F91,""))))</f>
        <v/>
      </c>
      <c r="L91" s="23">
        <f>IF(COUNTA($A91:$J91)=0,"",IF(OR($A91="",$C91="",$D91="",$E91="",$F91="",$G91="",$H91=""),"Review missing required fields",IF(DAY($C91)&lt;&gt;1,"Review period: use first day",IF(OR(AND($D91="Income",COUNTIF(Assumptions!$F$3:$F$6,$E91)=0),AND($D91="Expense",COUNTIF(Assumptions!$G$3:$G$9,$E91)=0)),"Review type and category",IF(OR(AND($D91="Income",NOT(OR($H91="Received",$H91="Pending",$H91="Void"))),AND($D91="Expense",NOT(OR($H91="Paid",$H91="Pending",$H91="Void")))),"Review type and status",IF(AND($H91="Pending",$I91&lt;&gt;"",$I91&lt;TODAY()-Assumptions!$B$6),"Review past due",IF($F91&gt;Assumptions!$B$5,"Review large amount","")))))))</f>
        <v/>
      </c>
    </row>
    <row r="92">
      <c r="A92" s="16" t="n"/>
      <c r="B92" s="16" t="n"/>
      <c r="C92" s="35" t="n"/>
      <c r="D92" s="16" t="n"/>
      <c r="E92" s="16" t="n"/>
      <c r="F92" s="36" t="n"/>
      <c r="G92" s="16" t="n"/>
      <c r="H92" s="16" t="n"/>
      <c r="I92" s="35" t="n"/>
      <c r="J92" s="19" t="n"/>
      <c r="K92" s="37">
        <f>IF(COUNTA($A92:$J92)=0,"",IF(OR($D92="",$E92="",$F92="",$H92=""),"",IF(AND($D92="Income",$H92="Received",COUNTIF(Assumptions!$F$3:$F$6,$E92)&gt;0),$F92,IF(AND($D92="Expense",$H92="Paid",COUNTIF(Assumptions!$G$3:$G$9,$E92)&gt;0),-$F92,""))))</f>
        <v/>
      </c>
      <c r="L92" s="21">
        <f>IF(COUNTA($A92:$J92)=0,"",IF(OR($A92="",$C92="",$D92="",$E92="",$F92="",$G92="",$H92=""),"Review missing required fields",IF(DAY($C92)&lt;&gt;1,"Review period: use first day",IF(OR(AND($D92="Income",COUNTIF(Assumptions!$F$3:$F$6,$E92)=0),AND($D92="Expense",COUNTIF(Assumptions!$G$3:$G$9,$E92)=0)),"Review type and category",IF(OR(AND($D92="Income",NOT(OR($H92="Received",$H92="Pending",$H92="Void"))),AND($D92="Expense",NOT(OR($H92="Paid",$H92="Pending",$H92="Void")))),"Review type and status",IF(AND($H92="Pending",$I92&lt;&gt;"",$I92&lt;TODAY()-Assumptions!$B$6),"Review past due",IF($F92&gt;Assumptions!$B$5,"Review large amount","")))))))</f>
        <v/>
      </c>
    </row>
    <row r="93">
      <c r="A93" s="16" t="n"/>
      <c r="B93" s="16" t="n"/>
      <c r="C93" s="35" t="n"/>
      <c r="D93" s="16" t="n"/>
      <c r="E93" s="16" t="n"/>
      <c r="F93" s="36" t="n"/>
      <c r="G93" s="16" t="n"/>
      <c r="H93" s="16" t="n"/>
      <c r="I93" s="35" t="n"/>
      <c r="J93" s="19" t="n"/>
      <c r="K93" s="38">
        <f>IF(COUNTA($A93:$J93)=0,"",IF(OR($D93="",$E93="",$F93="",$H93=""),"",IF(AND($D93="Income",$H93="Received",COUNTIF(Assumptions!$F$3:$F$6,$E93)&gt;0),$F93,IF(AND($D93="Expense",$H93="Paid",COUNTIF(Assumptions!$G$3:$G$9,$E93)&gt;0),-$F93,""))))</f>
        <v/>
      </c>
      <c r="L93" s="23">
        <f>IF(COUNTA($A93:$J93)=0,"",IF(OR($A93="",$C93="",$D93="",$E93="",$F93="",$G93="",$H93=""),"Review missing required fields",IF(DAY($C93)&lt;&gt;1,"Review period: use first day",IF(OR(AND($D93="Income",COUNTIF(Assumptions!$F$3:$F$6,$E93)=0),AND($D93="Expense",COUNTIF(Assumptions!$G$3:$G$9,$E93)=0)),"Review type and category",IF(OR(AND($D93="Income",NOT(OR($H93="Received",$H93="Pending",$H93="Void"))),AND($D93="Expense",NOT(OR($H93="Paid",$H93="Pending",$H93="Void")))),"Review type and status",IF(AND($H93="Pending",$I93&lt;&gt;"",$I93&lt;TODAY()-Assumptions!$B$6),"Review past due",IF($F93&gt;Assumptions!$B$5,"Review large amount","")))))))</f>
        <v/>
      </c>
    </row>
    <row r="94">
      <c r="A94" s="16" t="n"/>
      <c r="B94" s="16" t="n"/>
      <c r="C94" s="35" t="n"/>
      <c r="D94" s="16" t="n"/>
      <c r="E94" s="16" t="n"/>
      <c r="F94" s="36" t="n"/>
      <c r="G94" s="16" t="n"/>
      <c r="H94" s="16" t="n"/>
      <c r="I94" s="35" t="n"/>
      <c r="J94" s="19" t="n"/>
      <c r="K94" s="37">
        <f>IF(COUNTA($A94:$J94)=0,"",IF(OR($D94="",$E94="",$F94="",$H94=""),"",IF(AND($D94="Income",$H94="Received",COUNTIF(Assumptions!$F$3:$F$6,$E94)&gt;0),$F94,IF(AND($D94="Expense",$H94="Paid",COUNTIF(Assumptions!$G$3:$G$9,$E94)&gt;0),-$F94,""))))</f>
        <v/>
      </c>
      <c r="L94" s="21">
        <f>IF(COUNTA($A94:$J94)=0,"",IF(OR($A94="",$C94="",$D94="",$E94="",$F94="",$G94="",$H94=""),"Review missing required fields",IF(DAY($C94)&lt;&gt;1,"Review period: use first day",IF(OR(AND($D94="Income",COUNTIF(Assumptions!$F$3:$F$6,$E94)=0),AND($D94="Expense",COUNTIF(Assumptions!$G$3:$G$9,$E94)=0)),"Review type and category",IF(OR(AND($D94="Income",NOT(OR($H94="Received",$H94="Pending",$H94="Void"))),AND($D94="Expense",NOT(OR($H94="Paid",$H94="Pending",$H94="Void")))),"Review type and status",IF(AND($H94="Pending",$I94&lt;&gt;"",$I94&lt;TODAY()-Assumptions!$B$6),"Review past due",IF($F94&gt;Assumptions!$B$5,"Review large amount","")))))))</f>
        <v/>
      </c>
    </row>
    <row r="95">
      <c r="A95" s="16" t="n"/>
      <c r="B95" s="16" t="n"/>
      <c r="C95" s="35" t="n"/>
      <c r="D95" s="16" t="n"/>
      <c r="E95" s="16" t="n"/>
      <c r="F95" s="36" t="n"/>
      <c r="G95" s="16" t="n"/>
      <c r="H95" s="16" t="n"/>
      <c r="I95" s="35" t="n"/>
      <c r="J95" s="19" t="n"/>
      <c r="K95" s="38">
        <f>IF(COUNTA($A95:$J95)=0,"",IF(OR($D95="",$E95="",$F95="",$H95=""),"",IF(AND($D95="Income",$H95="Received",COUNTIF(Assumptions!$F$3:$F$6,$E95)&gt;0),$F95,IF(AND($D95="Expense",$H95="Paid",COUNTIF(Assumptions!$G$3:$G$9,$E95)&gt;0),-$F95,""))))</f>
        <v/>
      </c>
      <c r="L95" s="23">
        <f>IF(COUNTA($A95:$J95)=0,"",IF(OR($A95="",$C95="",$D95="",$E95="",$F95="",$G95="",$H95=""),"Review missing required fields",IF(DAY($C95)&lt;&gt;1,"Review period: use first day",IF(OR(AND($D95="Income",COUNTIF(Assumptions!$F$3:$F$6,$E95)=0),AND($D95="Expense",COUNTIF(Assumptions!$G$3:$G$9,$E95)=0)),"Review type and category",IF(OR(AND($D95="Income",NOT(OR($H95="Received",$H95="Pending",$H95="Void"))),AND($D95="Expense",NOT(OR($H95="Paid",$H95="Pending",$H95="Void")))),"Review type and status",IF(AND($H95="Pending",$I95&lt;&gt;"",$I95&lt;TODAY()-Assumptions!$B$6),"Review past due",IF($F95&gt;Assumptions!$B$5,"Review large amount","")))))))</f>
        <v/>
      </c>
    </row>
    <row r="96">
      <c r="A96" s="16" t="n"/>
      <c r="B96" s="16" t="n"/>
      <c r="C96" s="35" t="n"/>
      <c r="D96" s="16" t="n"/>
      <c r="E96" s="16" t="n"/>
      <c r="F96" s="36" t="n"/>
      <c r="G96" s="16" t="n"/>
      <c r="H96" s="16" t="n"/>
      <c r="I96" s="35" t="n"/>
      <c r="J96" s="19" t="n"/>
      <c r="K96" s="37">
        <f>IF(COUNTA($A96:$J96)=0,"",IF(OR($D96="",$E96="",$F96="",$H96=""),"",IF(AND($D96="Income",$H96="Received",COUNTIF(Assumptions!$F$3:$F$6,$E96)&gt;0),$F96,IF(AND($D96="Expense",$H96="Paid",COUNTIF(Assumptions!$G$3:$G$9,$E96)&gt;0),-$F96,""))))</f>
        <v/>
      </c>
      <c r="L96" s="21">
        <f>IF(COUNTA($A96:$J96)=0,"",IF(OR($A96="",$C96="",$D96="",$E96="",$F96="",$G96="",$H96=""),"Review missing required fields",IF(DAY($C96)&lt;&gt;1,"Review period: use first day",IF(OR(AND($D96="Income",COUNTIF(Assumptions!$F$3:$F$6,$E96)=0),AND($D96="Expense",COUNTIF(Assumptions!$G$3:$G$9,$E96)=0)),"Review type and category",IF(OR(AND($D96="Income",NOT(OR($H96="Received",$H96="Pending",$H96="Void"))),AND($D96="Expense",NOT(OR($H96="Paid",$H96="Pending",$H96="Void")))),"Review type and status",IF(AND($H96="Pending",$I96&lt;&gt;"",$I96&lt;TODAY()-Assumptions!$B$6),"Review past due",IF($F96&gt;Assumptions!$B$5,"Review large amount","")))))))</f>
        <v/>
      </c>
    </row>
    <row r="97">
      <c r="A97" s="16" t="n"/>
      <c r="B97" s="16" t="n"/>
      <c r="C97" s="35" t="n"/>
      <c r="D97" s="16" t="n"/>
      <c r="E97" s="16" t="n"/>
      <c r="F97" s="36" t="n"/>
      <c r="G97" s="16" t="n"/>
      <c r="H97" s="16" t="n"/>
      <c r="I97" s="35" t="n"/>
      <c r="J97" s="19" t="n"/>
      <c r="K97" s="38">
        <f>IF(COUNTA($A97:$J97)=0,"",IF(OR($D97="",$E97="",$F97="",$H97=""),"",IF(AND($D97="Income",$H97="Received",COUNTIF(Assumptions!$F$3:$F$6,$E97)&gt;0),$F97,IF(AND($D97="Expense",$H97="Paid",COUNTIF(Assumptions!$G$3:$G$9,$E97)&gt;0),-$F97,""))))</f>
        <v/>
      </c>
      <c r="L97" s="23">
        <f>IF(COUNTA($A97:$J97)=0,"",IF(OR($A97="",$C97="",$D97="",$E97="",$F97="",$G97="",$H97=""),"Review missing required fields",IF(DAY($C97)&lt;&gt;1,"Review period: use first day",IF(OR(AND($D97="Income",COUNTIF(Assumptions!$F$3:$F$6,$E97)=0),AND($D97="Expense",COUNTIF(Assumptions!$G$3:$G$9,$E97)=0)),"Review type and category",IF(OR(AND($D97="Income",NOT(OR($H97="Received",$H97="Pending",$H97="Void"))),AND($D97="Expense",NOT(OR($H97="Paid",$H97="Pending",$H97="Void")))),"Review type and status",IF(AND($H97="Pending",$I97&lt;&gt;"",$I97&lt;TODAY()-Assumptions!$B$6),"Review past due",IF($F97&gt;Assumptions!$B$5,"Review large amount","")))))))</f>
        <v/>
      </c>
    </row>
    <row r="98">
      <c r="A98" s="16" t="n"/>
      <c r="B98" s="16" t="n"/>
      <c r="C98" s="35" t="n"/>
      <c r="D98" s="16" t="n"/>
      <c r="E98" s="16" t="n"/>
      <c r="F98" s="36" t="n"/>
      <c r="G98" s="16" t="n"/>
      <c r="H98" s="16" t="n"/>
      <c r="I98" s="35" t="n"/>
      <c r="J98" s="19" t="n"/>
      <c r="K98" s="37">
        <f>IF(COUNTA($A98:$J98)=0,"",IF(OR($D98="",$E98="",$F98="",$H98=""),"",IF(AND($D98="Income",$H98="Received",COUNTIF(Assumptions!$F$3:$F$6,$E98)&gt;0),$F98,IF(AND($D98="Expense",$H98="Paid",COUNTIF(Assumptions!$G$3:$G$9,$E98)&gt;0),-$F98,""))))</f>
        <v/>
      </c>
      <c r="L98" s="21">
        <f>IF(COUNTA($A98:$J98)=0,"",IF(OR($A98="",$C98="",$D98="",$E98="",$F98="",$G98="",$H98=""),"Review missing required fields",IF(DAY($C98)&lt;&gt;1,"Review period: use first day",IF(OR(AND($D98="Income",COUNTIF(Assumptions!$F$3:$F$6,$E98)=0),AND($D98="Expense",COUNTIF(Assumptions!$G$3:$G$9,$E98)=0)),"Review type and category",IF(OR(AND($D98="Income",NOT(OR($H98="Received",$H98="Pending",$H98="Void"))),AND($D98="Expense",NOT(OR($H98="Paid",$H98="Pending",$H98="Void")))),"Review type and status",IF(AND($H98="Pending",$I98&lt;&gt;"",$I98&lt;TODAY()-Assumptions!$B$6),"Review past due",IF($F98&gt;Assumptions!$B$5,"Review large amount","")))))))</f>
        <v/>
      </c>
    </row>
    <row r="99">
      <c r="A99" s="16" t="n"/>
      <c r="B99" s="16" t="n"/>
      <c r="C99" s="35" t="n"/>
      <c r="D99" s="16" t="n"/>
      <c r="E99" s="16" t="n"/>
      <c r="F99" s="36" t="n"/>
      <c r="G99" s="16" t="n"/>
      <c r="H99" s="16" t="n"/>
      <c r="I99" s="35" t="n"/>
      <c r="J99" s="19" t="n"/>
      <c r="K99" s="38">
        <f>IF(COUNTA($A99:$J99)=0,"",IF(OR($D99="",$E99="",$F99="",$H99=""),"",IF(AND($D99="Income",$H99="Received",COUNTIF(Assumptions!$F$3:$F$6,$E99)&gt;0),$F99,IF(AND($D99="Expense",$H99="Paid",COUNTIF(Assumptions!$G$3:$G$9,$E99)&gt;0),-$F99,""))))</f>
        <v/>
      </c>
      <c r="L99" s="23">
        <f>IF(COUNTA($A99:$J99)=0,"",IF(OR($A99="",$C99="",$D99="",$E99="",$F99="",$G99="",$H99=""),"Review missing required fields",IF(DAY($C99)&lt;&gt;1,"Review period: use first day",IF(OR(AND($D99="Income",COUNTIF(Assumptions!$F$3:$F$6,$E99)=0),AND($D99="Expense",COUNTIF(Assumptions!$G$3:$G$9,$E99)=0)),"Review type and category",IF(OR(AND($D99="Income",NOT(OR($H99="Received",$H99="Pending",$H99="Void"))),AND($D99="Expense",NOT(OR($H99="Paid",$H99="Pending",$H99="Void")))),"Review type and status",IF(AND($H99="Pending",$I99&lt;&gt;"",$I99&lt;TODAY()-Assumptions!$B$6),"Review past due",IF($F99&gt;Assumptions!$B$5,"Review large amount","")))))))</f>
        <v/>
      </c>
    </row>
    <row r="100">
      <c r="A100" s="16" t="n"/>
      <c r="B100" s="16" t="n"/>
      <c r="C100" s="35" t="n"/>
      <c r="D100" s="16" t="n"/>
      <c r="E100" s="16" t="n"/>
      <c r="F100" s="36" t="n"/>
      <c r="G100" s="16" t="n"/>
      <c r="H100" s="16" t="n"/>
      <c r="I100" s="35" t="n"/>
      <c r="J100" s="19" t="n"/>
      <c r="K100" s="37">
        <f>IF(COUNTA($A100:$J100)=0,"",IF(OR($D100="",$E100="",$F100="",$H100=""),"",IF(AND($D100="Income",$H100="Received",COUNTIF(Assumptions!$F$3:$F$6,$E100)&gt;0),$F100,IF(AND($D100="Expense",$H100="Paid",COUNTIF(Assumptions!$G$3:$G$9,$E100)&gt;0),-$F100,""))))</f>
        <v/>
      </c>
      <c r="L100" s="21">
        <f>IF(COUNTA($A100:$J100)=0,"",IF(OR($A100="",$C100="",$D100="",$E100="",$F100="",$G100="",$H100=""),"Review missing required fields",IF(DAY($C100)&lt;&gt;1,"Review period: use first day",IF(OR(AND($D100="Income",COUNTIF(Assumptions!$F$3:$F$6,$E100)=0),AND($D100="Expense",COUNTIF(Assumptions!$G$3:$G$9,$E100)=0)),"Review type and category",IF(OR(AND($D100="Income",NOT(OR($H100="Received",$H100="Pending",$H100="Void"))),AND($D100="Expense",NOT(OR($H100="Paid",$H100="Pending",$H100="Void")))),"Review type and status",IF(AND($H100="Pending",$I100&lt;&gt;"",$I100&lt;TODAY()-Assumptions!$B$6),"Review past due",IF($F100&gt;Assumptions!$B$5,"Review large amount","")))))))</f>
        <v/>
      </c>
    </row>
    <row r="101">
      <c r="A101" s="16" t="n"/>
      <c r="B101" s="16" t="n"/>
      <c r="C101" s="35" t="n"/>
      <c r="D101" s="16" t="n"/>
      <c r="E101" s="16" t="n"/>
      <c r="F101" s="36" t="n"/>
      <c r="G101" s="16" t="n"/>
      <c r="H101" s="16" t="n"/>
      <c r="I101" s="35" t="n"/>
      <c r="J101" s="19" t="n"/>
      <c r="K101" s="38">
        <f>IF(COUNTA($A101:$J101)=0,"",IF(OR($D101="",$E101="",$F101="",$H101=""),"",IF(AND($D101="Income",$H101="Received",COUNTIF(Assumptions!$F$3:$F$6,$E101)&gt;0),$F101,IF(AND($D101="Expense",$H101="Paid",COUNTIF(Assumptions!$G$3:$G$9,$E101)&gt;0),-$F101,""))))</f>
        <v/>
      </c>
      <c r="L101" s="23">
        <f>IF(COUNTA($A101:$J101)=0,"",IF(OR($A101="",$C101="",$D101="",$E101="",$F101="",$G101="",$H101=""),"Review missing required fields",IF(DAY($C101)&lt;&gt;1,"Review period: use first day",IF(OR(AND($D101="Income",COUNTIF(Assumptions!$F$3:$F$6,$E101)=0),AND($D101="Expense",COUNTIF(Assumptions!$G$3:$G$9,$E101)=0)),"Review type and category",IF(OR(AND($D101="Income",NOT(OR($H101="Received",$H101="Pending",$H101="Void"))),AND($D101="Expense",NOT(OR($H101="Paid",$H101="Pending",$H101="Void")))),"Review type and status",IF(AND($H101="Pending",$I101&lt;&gt;"",$I101&lt;TODAY()-Assumptions!$B$6),"Review past due",IF($F101&gt;Assumptions!$B$5,"Review large amount","")))))))</f>
        <v/>
      </c>
    </row>
    <row r="102">
      <c r="A102" s="16" t="n"/>
      <c r="B102" s="16" t="n"/>
      <c r="C102" s="35" t="n"/>
      <c r="D102" s="16" t="n"/>
      <c r="E102" s="16" t="n"/>
      <c r="F102" s="36" t="n"/>
      <c r="G102" s="16" t="n"/>
      <c r="H102" s="16" t="n"/>
      <c r="I102" s="35" t="n"/>
      <c r="J102" s="19" t="n"/>
      <c r="K102" s="37">
        <f>IF(COUNTA($A102:$J102)=0,"",IF(OR($D102="",$E102="",$F102="",$H102=""),"",IF(AND($D102="Income",$H102="Received",COUNTIF(Assumptions!$F$3:$F$6,$E102)&gt;0),$F102,IF(AND($D102="Expense",$H102="Paid",COUNTIF(Assumptions!$G$3:$G$9,$E102)&gt;0),-$F102,""))))</f>
        <v/>
      </c>
      <c r="L102" s="21">
        <f>IF(COUNTA($A102:$J102)=0,"",IF(OR($A102="",$C102="",$D102="",$E102="",$F102="",$G102="",$H102=""),"Review missing required fields",IF(DAY($C102)&lt;&gt;1,"Review period: use first day",IF(OR(AND($D102="Income",COUNTIF(Assumptions!$F$3:$F$6,$E102)=0),AND($D102="Expense",COUNTIF(Assumptions!$G$3:$G$9,$E102)=0)),"Review type and category",IF(OR(AND($D102="Income",NOT(OR($H102="Received",$H102="Pending",$H102="Void"))),AND($D102="Expense",NOT(OR($H102="Paid",$H102="Pending",$H102="Void")))),"Review type and status",IF(AND($H102="Pending",$I102&lt;&gt;"",$I102&lt;TODAY()-Assumptions!$B$6),"Review past due",IF($F102&gt;Assumptions!$B$5,"Review large amount","")))))))</f>
        <v/>
      </c>
    </row>
    <row r="103">
      <c r="A103" s="16" t="n"/>
      <c r="B103" s="16" t="n"/>
      <c r="C103" s="35" t="n"/>
      <c r="D103" s="16" t="n"/>
      <c r="E103" s="16" t="n"/>
      <c r="F103" s="36" t="n"/>
      <c r="G103" s="16" t="n"/>
      <c r="H103" s="16" t="n"/>
      <c r="I103" s="35" t="n"/>
      <c r="J103" s="19" t="n"/>
      <c r="K103" s="38">
        <f>IF(COUNTA($A103:$J103)=0,"",IF(OR($D103="",$E103="",$F103="",$H103=""),"",IF(AND($D103="Income",$H103="Received",COUNTIF(Assumptions!$F$3:$F$6,$E103)&gt;0),$F103,IF(AND($D103="Expense",$H103="Paid",COUNTIF(Assumptions!$G$3:$G$9,$E103)&gt;0),-$F103,""))))</f>
        <v/>
      </c>
      <c r="L103" s="23">
        <f>IF(COUNTA($A103:$J103)=0,"",IF(OR($A103="",$C103="",$D103="",$E103="",$F103="",$G103="",$H103=""),"Review missing required fields",IF(DAY($C103)&lt;&gt;1,"Review period: use first day",IF(OR(AND($D103="Income",COUNTIF(Assumptions!$F$3:$F$6,$E103)=0),AND($D103="Expense",COUNTIF(Assumptions!$G$3:$G$9,$E103)=0)),"Review type and category",IF(OR(AND($D103="Income",NOT(OR($H103="Received",$H103="Pending",$H103="Void"))),AND($D103="Expense",NOT(OR($H103="Paid",$H103="Pending",$H103="Void")))),"Review type and status",IF(AND($H103="Pending",$I103&lt;&gt;"",$I103&lt;TODAY()-Assumptions!$B$6),"Review past due",IF($F103&gt;Assumptions!$B$5,"Review large amount","")))))))</f>
        <v/>
      </c>
    </row>
    <row r="104">
      <c r="A104" s="16" t="n"/>
      <c r="B104" s="16" t="n"/>
      <c r="C104" s="35" t="n"/>
      <c r="D104" s="16" t="n"/>
      <c r="E104" s="16" t="n"/>
      <c r="F104" s="36" t="n"/>
      <c r="G104" s="16" t="n"/>
      <c r="H104" s="16" t="n"/>
      <c r="I104" s="35" t="n"/>
      <c r="J104" s="19" t="n"/>
      <c r="K104" s="37">
        <f>IF(COUNTA($A104:$J104)=0,"",IF(OR($D104="",$E104="",$F104="",$H104=""),"",IF(AND($D104="Income",$H104="Received",COUNTIF(Assumptions!$F$3:$F$6,$E104)&gt;0),$F104,IF(AND($D104="Expense",$H104="Paid",COUNTIF(Assumptions!$G$3:$G$9,$E104)&gt;0),-$F104,""))))</f>
        <v/>
      </c>
      <c r="L104" s="21">
        <f>IF(COUNTA($A104:$J104)=0,"",IF(OR($A104="",$C104="",$D104="",$E104="",$F104="",$G104="",$H104=""),"Review missing required fields",IF(DAY($C104)&lt;&gt;1,"Review period: use first day",IF(OR(AND($D104="Income",COUNTIF(Assumptions!$F$3:$F$6,$E104)=0),AND($D104="Expense",COUNTIF(Assumptions!$G$3:$G$9,$E104)=0)),"Review type and category",IF(OR(AND($D104="Income",NOT(OR($H104="Received",$H104="Pending",$H104="Void"))),AND($D104="Expense",NOT(OR($H104="Paid",$H104="Pending",$H104="Void")))),"Review type and status",IF(AND($H104="Pending",$I104&lt;&gt;"",$I104&lt;TODAY()-Assumptions!$B$6),"Review past due",IF($F104&gt;Assumptions!$B$5,"Review large amount","")))))))</f>
        <v/>
      </c>
    </row>
    <row r="105">
      <c r="A105" s="16" t="n"/>
      <c r="B105" s="16" t="n"/>
      <c r="C105" s="35" t="n"/>
      <c r="D105" s="16" t="n"/>
      <c r="E105" s="16" t="n"/>
      <c r="F105" s="36" t="n"/>
      <c r="G105" s="16" t="n"/>
      <c r="H105" s="16" t="n"/>
      <c r="I105" s="35" t="n"/>
      <c r="J105" s="19" t="n"/>
      <c r="K105" s="38">
        <f>IF(COUNTA($A105:$J105)=0,"",IF(OR($D105="",$E105="",$F105="",$H105=""),"",IF(AND($D105="Income",$H105="Received",COUNTIF(Assumptions!$F$3:$F$6,$E105)&gt;0),$F105,IF(AND($D105="Expense",$H105="Paid",COUNTIF(Assumptions!$G$3:$G$9,$E105)&gt;0),-$F105,""))))</f>
        <v/>
      </c>
      <c r="L105" s="23">
        <f>IF(COUNTA($A105:$J105)=0,"",IF(OR($A105="",$C105="",$D105="",$E105="",$F105="",$G105="",$H105=""),"Review missing required fields",IF(DAY($C105)&lt;&gt;1,"Review period: use first day",IF(OR(AND($D105="Income",COUNTIF(Assumptions!$F$3:$F$6,$E105)=0),AND($D105="Expense",COUNTIF(Assumptions!$G$3:$G$9,$E105)=0)),"Review type and category",IF(OR(AND($D105="Income",NOT(OR($H105="Received",$H105="Pending",$H105="Void"))),AND($D105="Expense",NOT(OR($H105="Paid",$H105="Pending",$H105="Void")))),"Review type and status",IF(AND($H105="Pending",$I105&lt;&gt;"",$I105&lt;TODAY()-Assumptions!$B$6),"Review past due",IF($F105&gt;Assumptions!$B$5,"Review large amount","")))))))</f>
        <v/>
      </c>
    </row>
    <row r="106">
      <c r="A106" s="16" t="n"/>
      <c r="B106" s="16" t="n"/>
      <c r="C106" s="35" t="n"/>
      <c r="D106" s="16" t="n"/>
      <c r="E106" s="16" t="n"/>
      <c r="F106" s="36" t="n"/>
      <c r="G106" s="16" t="n"/>
      <c r="H106" s="16" t="n"/>
      <c r="I106" s="35" t="n"/>
      <c r="J106" s="19" t="n"/>
      <c r="K106" s="37">
        <f>IF(COUNTA($A106:$J106)=0,"",IF(OR($D106="",$E106="",$F106="",$H106=""),"",IF(AND($D106="Income",$H106="Received",COUNTIF(Assumptions!$F$3:$F$6,$E106)&gt;0),$F106,IF(AND($D106="Expense",$H106="Paid",COUNTIF(Assumptions!$G$3:$G$9,$E106)&gt;0),-$F106,""))))</f>
        <v/>
      </c>
      <c r="L106" s="21">
        <f>IF(COUNTA($A106:$J106)=0,"",IF(OR($A106="",$C106="",$D106="",$E106="",$F106="",$G106="",$H106=""),"Review missing required fields",IF(DAY($C106)&lt;&gt;1,"Review period: use first day",IF(OR(AND($D106="Income",COUNTIF(Assumptions!$F$3:$F$6,$E106)=0),AND($D106="Expense",COUNTIF(Assumptions!$G$3:$G$9,$E106)=0)),"Review type and category",IF(OR(AND($D106="Income",NOT(OR($H106="Received",$H106="Pending",$H106="Void"))),AND($D106="Expense",NOT(OR($H106="Paid",$H106="Pending",$H106="Void")))),"Review type and status",IF(AND($H106="Pending",$I106&lt;&gt;"",$I106&lt;TODAY()-Assumptions!$B$6),"Review past due",IF($F106&gt;Assumptions!$B$5,"Review large amount","")))))))</f>
        <v/>
      </c>
    </row>
    <row r="107">
      <c r="A107" s="16" t="n"/>
      <c r="B107" s="16" t="n"/>
      <c r="C107" s="35" t="n"/>
      <c r="D107" s="16" t="n"/>
      <c r="E107" s="16" t="n"/>
      <c r="F107" s="36" t="n"/>
      <c r="G107" s="16" t="n"/>
      <c r="H107" s="16" t="n"/>
      <c r="I107" s="35" t="n"/>
      <c r="J107" s="19" t="n"/>
      <c r="K107" s="38">
        <f>IF(COUNTA($A107:$J107)=0,"",IF(OR($D107="",$E107="",$F107="",$H107=""),"",IF(AND($D107="Income",$H107="Received",COUNTIF(Assumptions!$F$3:$F$6,$E107)&gt;0),$F107,IF(AND($D107="Expense",$H107="Paid",COUNTIF(Assumptions!$G$3:$G$9,$E107)&gt;0),-$F107,""))))</f>
        <v/>
      </c>
      <c r="L107" s="23">
        <f>IF(COUNTA($A107:$J107)=0,"",IF(OR($A107="",$C107="",$D107="",$E107="",$F107="",$G107="",$H107=""),"Review missing required fields",IF(DAY($C107)&lt;&gt;1,"Review period: use first day",IF(OR(AND($D107="Income",COUNTIF(Assumptions!$F$3:$F$6,$E107)=0),AND($D107="Expense",COUNTIF(Assumptions!$G$3:$G$9,$E107)=0)),"Review type and category",IF(OR(AND($D107="Income",NOT(OR($H107="Received",$H107="Pending",$H107="Void"))),AND($D107="Expense",NOT(OR($H107="Paid",$H107="Pending",$H107="Void")))),"Review type and status",IF(AND($H107="Pending",$I107&lt;&gt;"",$I107&lt;TODAY()-Assumptions!$B$6),"Review past due",IF($F107&gt;Assumptions!$B$5,"Review large amount","")))))))</f>
        <v/>
      </c>
    </row>
    <row r="108">
      <c r="A108" s="16" t="n"/>
      <c r="B108" s="16" t="n"/>
      <c r="C108" s="35" t="n"/>
      <c r="D108" s="16" t="n"/>
      <c r="E108" s="16" t="n"/>
      <c r="F108" s="36" t="n"/>
      <c r="G108" s="16" t="n"/>
      <c r="H108" s="16" t="n"/>
      <c r="I108" s="35" t="n"/>
      <c r="J108" s="19" t="n"/>
      <c r="K108" s="37">
        <f>IF(COUNTA($A108:$J108)=0,"",IF(OR($D108="",$E108="",$F108="",$H108=""),"",IF(AND($D108="Income",$H108="Received",COUNTIF(Assumptions!$F$3:$F$6,$E108)&gt;0),$F108,IF(AND($D108="Expense",$H108="Paid",COUNTIF(Assumptions!$G$3:$G$9,$E108)&gt;0),-$F108,""))))</f>
        <v/>
      </c>
      <c r="L108" s="21">
        <f>IF(COUNTA($A108:$J108)=0,"",IF(OR($A108="",$C108="",$D108="",$E108="",$F108="",$G108="",$H108=""),"Review missing required fields",IF(DAY($C108)&lt;&gt;1,"Review period: use first day",IF(OR(AND($D108="Income",COUNTIF(Assumptions!$F$3:$F$6,$E108)=0),AND($D108="Expense",COUNTIF(Assumptions!$G$3:$G$9,$E108)=0)),"Review type and category",IF(OR(AND($D108="Income",NOT(OR($H108="Received",$H108="Pending",$H108="Void"))),AND($D108="Expense",NOT(OR($H108="Paid",$H108="Pending",$H108="Void")))),"Review type and status",IF(AND($H108="Pending",$I108&lt;&gt;"",$I108&lt;TODAY()-Assumptions!$B$6),"Review past due",IF($F108&gt;Assumptions!$B$5,"Review large amount","")))))))</f>
        <v/>
      </c>
    </row>
    <row r="109">
      <c r="A109" s="16" t="n"/>
      <c r="B109" s="16" t="n"/>
      <c r="C109" s="35" t="n"/>
      <c r="D109" s="16" t="n"/>
      <c r="E109" s="16" t="n"/>
      <c r="F109" s="36" t="n"/>
      <c r="G109" s="16" t="n"/>
      <c r="H109" s="16" t="n"/>
      <c r="I109" s="35" t="n"/>
      <c r="J109" s="19" t="n"/>
      <c r="K109" s="38">
        <f>IF(COUNTA($A109:$J109)=0,"",IF(OR($D109="",$E109="",$F109="",$H109=""),"",IF(AND($D109="Income",$H109="Received",COUNTIF(Assumptions!$F$3:$F$6,$E109)&gt;0),$F109,IF(AND($D109="Expense",$H109="Paid",COUNTIF(Assumptions!$G$3:$G$9,$E109)&gt;0),-$F109,""))))</f>
        <v/>
      </c>
      <c r="L109" s="23">
        <f>IF(COUNTA($A109:$J109)=0,"",IF(OR($A109="",$C109="",$D109="",$E109="",$F109="",$G109="",$H109=""),"Review missing required fields",IF(DAY($C109)&lt;&gt;1,"Review period: use first day",IF(OR(AND($D109="Income",COUNTIF(Assumptions!$F$3:$F$6,$E109)=0),AND($D109="Expense",COUNTIF(Assumptions!$G$3:$G$9,$E109)=0)),"Review type and category",IF(OR(AND($D109="Income",NOT(OR($H109="Received",$H109="Pending",$H109="Void"))),AND($D109="Expense",NOT(OR($H109="Paid",$H109="Pending",$H109="Void")))),"Review type and status",IF(AND($H109="Pending",$I109&lt;&gt;"",$I109&lt;TODAY()-Assumptions!$B$6),"Review past due",IF($F109&gt;Assumptions!$B$5,"Review large amount","")))))))</f>
        <v/>
      </c>
    </row>
    <row r="110">
      <c r="A110" s="16" t="n"/>
      <c r="B110" s="16" t="n"/>
      <c r="C110" s="35" t="n"/>
      <c r="D110" s="16" t="n"/>
      <c r="E110" s="16" t="n"/>
      <c r="F110" s="36" t="n"/>
      <c r="G110" s="16" t="n"/>
      <c r="H110" s="16" t="n"/>
      <c r="I110" s="35" t="n"/>
      <c r="J110" s="19" t="n"/>
      <c r="K110" s="37">
        <f>IF(COUNTA($A110:$J110)=0,"",IF(OR($D110="",$E110="",$F110="",$H110=""),"",IF(AND($D110="Income",$H110="Received",COUNTIF(Assumptions!$F$3:$F$6,$E110)&gt;0),$F110,IF(AND($D110="Expense",$H110="Paid",COUNTIF(Assumptions!$G$3:$G$9,$E110)&gt;0),-$F110,""))))</f>
        <v/>
      </c>
      <c r="L110" s="21">
        <f>IF(COUNTA($A110:$J110)=0,"",IF(OR($A110="",$C110="",$D110="",$E110="",$F110="",$G110="",$H110=""),"Review missing required fields",IF(DAY($C110)&lt;&gt;1,"Review period: use first day",IF(OR(AND($D110="Income",COUNTIF(Assumptions!$F$3:$F$6,$E110)=0),AND($D110="Expense",COUNTIF(Assumptions!$G$3:$G$9,$E110)=0)),"Review type and category",IF(OR(AND($D110="Income",NOT(OR($H110="Received",$H110="Pending",$H110="Void"))),AND($D110="Expense",NOT(OR($H110="Paid",$H110="Pending",$H110="Void")))),"Review type and status",IF(AND($H110="Pending",$I110&lt;&gt;"",$I110&lt;TODAY()-Assumptions!$B$6),"Review past due",IF($F110&gt;Assumptions!$B$5,"Review large amount","")))))))</f>
        <v/>
      </c>
    </row>
    <row r="111">
      <c r="A111" s="16" t="n"/>
      <c r="B111" s="16" t="n"/>
      <c r="C111" s="35" t="n"/>
      <c r="D111" s="16" t="n"/>
      <c r="E111" s="16" t="n"/>
      <c r="F111" s="36" t="n"/>
      <c r="G111" s="16" t="n"/>
      <c r="H111" s="16" t="n"/>
      <c r="I111" s="35" t="n"/>
      <c r="J111" s="19" t="n"/>
      <c r="K111" s="38">
        <f>IF(COUNTA($A111:$J111)=0,"",IF(OR($D111="",$E111="",$F111="",$H111=""),"",IF(AND($D111="Income",$H111="Received",COUNTIF(Assumptions!$F$3:$F$6,$E111)&gt;0),$F111,IF(AND($D111="Expense",$H111="Paid",COUNTIF(Assumptions!$G$3:$G$9,$E111)&gt;0),-$F111,""))))</f>
        <v/>
      </c>
      <c r="L111" s="23">
        <f>IF(COUNTA($A111:$J111)=0,"",IF(OR($A111="",$C111="",$D111="",$E111="",$F111="",$G111="",$H111=""),"Review missing required fields",IF(DAY($C111)&lt;&gt;1,"Review period: use first day",IF(OR(AND($D111="Income",COUNTIF(Assumptions!$F$3:$F$6,$E111)=0),AND($D111="Expense",COUNTIF(Assumptions!$G$3:$G$9,$E111)=0)),"Review type and category",IF(OR(AND($D111="Income",NOT(OR($H111="Received",$H111="Pending",$H111="Void"))),AND($D111="Expense",NOT(OR($H111="Paid",$H111="Pending",$H111="Void")))),"Review type and status",IF(AND($H111="Pending",$I111&lt;&gt;"",$I111&lt;TODAY()-Assumptions!$B$6),"Review past due",IF($F111&gt;Assumptions!$B$5,"Review large amount","")))))))</f>
        <v/>
      </c>
    </row>
    <row r="112">
      <c r="A112" s="16" t="n"/>
      <c r="B112" s="16" t="n"/>
      <c r="C112" s="35" t="n"/>
      <c r="D112" s="16" t="n"/>
      <c r="E112" s="16" t="n"/>
      <c r="F112" s="36" t="n"/>
      <c r="G112" s="16" t="n"/>
      <c r="H112" s="16" t="n"/>
      <c r="I112" s="35" t="n"/>
      <c r="J112" s="19" t="n"/>
      <c r="K112" s="37">
        <f>IF(COUNTA($A112:$J112)=0,"",IF(OR($D112="",$E112="",$F112="",$H112=""),"",IF(AND($D112="Income",$H112="Received",COUNTIF(Assumptions!$F$3:$F$6,$E112)&gt;0),$F112,IF(AND($D112="Expense",$H112="Paid",COUNTIF(Assumptions!$G$3:$G$9,$E112)&gt;0),-$F112,""))))</f>
        <v/>
      </c>
      <c r="L112" s="21">
        <f>IF(COUNTA($A112:$J112)=0,"",IF(OR($A112="",$C112="",$D112="",$E112="",$F112="",$G112="",$H112=""),"Review missing required fields",IF(DAY($C112)&lt;&gt;1,"Review period: use first day",IF(OR(AND($D112="Income",COUNTIF(Assumptions!$F$3:$F$6,$E112)=0),AND($D112="Expense",COUNTIF(Assumptions!$G$3:$G$9,$E112)=0)),"Review type and category",IF(OR(AND($D112="Income",NOT(OR($H112="Received",$H112="Pending",$H112="Void"))),AND($D112="Expense",NOT(OR($H112="Paid",$H112="Pending",$H112="Void")))),"Review type and status",IF(AND($H112="Pending",$I112&lt;&gt;"",$I112&lt;TODAY()-Assumptions!$B$6),"Review past due",IF($F112&gt;Assumptions!$B$5,"Review large amount","")))))))</f>
        <v/>
      </c>
    </row>
    <row r="113">
      <c r="A113" s="16" t="n"/>
      <c r="B113" s="16" t="n"/>
      <c r="C113" s="35" t="n"/>
      <c r="D113" s="16" t="n"/>
      <c r="E113" s="16" t="n"/>
      <c r="F113" s="36" t="n"/>
      <c r="G113" s="16" t="n"/>
      <c r="H113" s="16" t="n"/>
      <c r="I113" s="35" t="n"/>
      <c r="J113" s="19" t="n"/>
      <c r="K113" s="38">
        <f>IF(COUNTA($A113:$J113)=0,"",IF(OR($D113="",$E113="",$F113="",$H113=""),"",IF(AND($D113="Income",$H113="Received",COUNTIF(Assumptions!$F$3:$F$6,$E113)&gt;0),$F113,IF(AND($D113="Expense",$H113="Paid",COUNTIF(Assumptions!$G$3:$G$9,$E113)&gt;0),-$F113,""))))</f>
        <v/>
      </c>
      <c r="L113" s="23">
        <f>IF(COUNTA($A113:$J113)=0,"",IF(OR($A113="",$C113="",$D113="",$E113="",$F113="",$G113="",$H113=""),"Review missing required fields",IF(DAY($C113)&lt;&gt;1,"Review period: use first day",IF(OR(AND($D113="Income",COUNTIF(Assumptions!$F$3:$F$6,$E113)=0),AND($D113="Expense",COUNTIF(Assumptions!$G$3:$G$9,$E113)=0)),"Review type and category",IF(OR(AND($D113="Income",NOT(OR($H113="Received",$H113="Pending",$H113="Void"))),AND($D113="Expense",NOT(OR($H113="Paid",$H113="Pending",$H113="Void")))),"Review type and status",IF(AND($H113="Pending",$I113&lt;&gt;"",$I113&lt;TODAY()-Assumptions!$B$6),"Review past due",IF($F113&gt;Assumptions!$B$5,"Review large amount","")))))))</f>
        <v/>
      </c>
    </row>
    <row r="114">
      <c r="A114" s="16" t="n"/>
      <c r="B114" s="16" t="n"/>
      <c r="C114" s="35" t="n"/>
      <c r="D114" s="16" t="n"/>
      <c r="E114" s="16" t="n"/>
      <c r="F114" s="36" t="n"/>
      <c r="G114" s="16" t="n"/>
      <c r="H114" s="16" t="n"/>
      <c r="I114" s="35" t="n"/>
      <c r="J114" s="19" t="n"/>
      <c r="K114" s="37">
        <f>IF(COUNTA($A114:$J114)=0,"",IF(OR($D114="",$E114="",$F114="",$H114=""),"",IF(AND($D114="Income",$H114="Received",COUNTIF(Assumptions!$F$3:$F$6,$E114)&gt;0),$F114,IF(AND($D114="Expense",$H114="Paid",COUNTIF(Assumptions!$G$3:$G$9,$E114)&gt;0),-$F114,""))))</f>
        <v/>
      </c>
      <c r="L114" s="21">
        <f>IF(COUNTA($A114:$J114)=0,"",IF(OR($A114="",$C114="",$D114="",$E114="",$F114="",$G114="",$H114=""),"Review missing required fields",IF(DAY($C114)&lt;&gt;1,"Review period: use first day",IF(OR(AND($D114="Income",COUNTIF(Assumptions!$F$3:$F$6,$E114)=0),AND($D114="Expense",COUNTIF(Assumptions!$G$3:$G$9,$E114)=0)),"Review type and category",IF(OR(AND($D114="Income",NOT(OR($H114="Received",$H114="Pending",$H114="Void"))),AND($D114="Expense",NOT(OR($H114="Paid",$H114="Pending",$H114="Void")))),"Review type and status",IF(AND($H114="Pending",$I114&lt;&gt;"",$I114&lt;TODAY()-Assumptions!$B$6),"Review past due",IF($F114&gt;Assumptions!$B$5,"Review large amount","")))))))</f>
        <v/>
      </c>
    </row>
    <row r="115">
      <c r="A115" s="16" t="n"/>
      <c r="B115" s="16" t="n"/>
      <c r="C115" s="35" t="n"/>
      <c r="D115" s="16" t="n"/>
      <c r="E115" s="16" t="n"/>
      <c r="F115" s="36" t="n"/>
      <c r="G115" s="16" t="n"/>
      <c r="H115" s="16" t="n"/>
      <c r="I115" s="35" t="n"/>
      <c r="J115" s="19" t="n"/>
      <c r="K115" s="38">
        <f>IF(COUNTA($A115:$J115)=0,"",IF(OR($D115="",$E115="",$F115="",$H115=""),"",IF(AND($D115="Income",$H115="Received",COUNTIF(Assumptions!$F$3:$F$6,$E115)&gt;0),$F115,IF(AND($D115="Expense",$H115="Paid",COUNTIF(Assumptions!$G$3:$G$9,$E115)&gt;0),-$F115,""))))</f>
        <v/>
      </c>
      <c r="L115" s="23">
        <f>IF(COUNTA($A115:$J115)=0,"",IF(OR($A115="",$C115="",$D115="",$E115="",$F115="",$G115="",$H115=""),"Review missing required fields",IF(DAY($C115)&lt;&gt;1,"Review period: use first day",IF(OR(AND($D115="Income",COUNTIF(Assumptions!$F$3:$F$6,$E115)=0),AND($D115="Expense",COUNTIF(Assumptions!$G$3:$G$9,$E115)=0)),"Review type and category",IF(OR(AND($D115="Income",NOT(OR($H115="Received",$H115="Pending",$H115="Void"))),AND($D115="Expense",NOT(OR($H115="Paid",$H115="Pending",$H115="Void")))),"Review type and status",IF(AND($H115="Pending",$I115&lt;&gt;"",$I115&lt;TODAY()-Assumptions!$B$6),"Review past due",IF($F115&gt;Assumptions!$B$5,"Review large amount","")))))))</f>
        <v/>
      </c>
    </row>
    <row r="116">
      <c r="A116" s="16" t="n"/>
      <c r="B116" s="16" t="n"/>
      <c r="C116" s="35" t="n"/>
      <c r="D116" s="16" t="n"/>
      <c r="E116" s="16" t="n"/>
      <c r="F116" s="36" t="n"/>
      <c r="G116" s="16" t="n"/>
      <c r="H116" s="16" t="n"/>
      <c r="I116" s="35" t="n"/>
      <c r="J116" s="19" t="n"/>
      <c r="K116" s="37">
        <f>IF(COUNTA($A116:$J116)=0,"",IF(OR($D116="",$E116="",$F116="",$H116=""),"",IF(AND($D116="Income",$H116="Received",COUNTIF(Assumptions!$F$3:$F$6,$E116)&gt;0),$F116,IF(AND($D116="Expense",$H116="Paid",COUNTIF(Assumptions!$G$3:$G$9,$E116)&gt;0),-$F116,""))))</f>
        <v/>
      </c>
      <c r="L116" s="21">
        <f>IF(COUNTA($A116:$J116)=0,"",IF(OR($A116="",$C116="",$D116="",$E116="",$F116="",$G116="",$H116=""),"Review missing required fields",IF(DAY($C116)&lt;&gt;1,"Review period: use first day",IF(OR(AND($D116="Income",COUNTIF(Assumptions!$F$3:$F$6,$E116)=0),AND($D116="Expense",COUNTIF(Assumptions!$G$3:$G$9,$E116)=0)),"Review type and category",IF(OR(AND($D116="Income",NOT(OR($H116="Received",$H116="Pending",$H116="Void"))),AND($D116="Expense",NOT(OR($H116="Paid",$H116="Pending",$H116="Void")))),"Review type and status",IF(AND($H116="Pending",$I116&lt;&gt;"",$I116&lt;TODAY()-Assumptions!$B$6),"Review past due",IF($F116&gt;Assumptions!$B$5,"Review large amount","")))))))</f>
        <v/>
      </c>
    </row>
    <row r="117">
      <c r="A117" s="16" t="n"/>
      <c r="B117" s="16" t="n"/>
      <c r="C117" s="35" t="n"/>
      <c r="D117" s="16" t="n"/>
      <c r="E117" s="16" t="n"/>
      <c r="F117" s="36" t="n"/>
      <c r="G117" s="16" t="n"/>
      <c r="H117" s="16" t="n"/>
      <c r="I117" s="35" t="n"/>
      <c r="J117" s="19" t="n"/>
      <c r="K117" s="38">
        <f>IF(COUNTA($A117:$J117)=0,"",IF(OR($D117="",$E117="",$F117="",$H117=""),"",IF(AND($D117="Income",$H117="Received",COUNTIF(Assumptions!$F$3:$F$6,$E117)&gt;0),$F117,IF(AND($D117="Expense",$H117="Paid",COUNTIF(Assumptions!$G$3:$G$9,$E117)&gt;0),-$F117,""))))</f>
        <v/>
      </c>
      <c r="L117" s="23">
        <f>IF(COUNTA($A117:$J117)=0,"",IF(OR($A117="",$C117="",$D117="",$E117="",$F117="",$G117="",$H117=""),"Review missing required fields",IF(DAY($C117)&lt;&gt;1,"Review period: use first day",IF(OR(AND($D117="Income",COUNTIF(Assumptions!$F$3:$F$6,$E117)=0),AND($D117="Expense",COUNTIF(Assumptions!$G$3:$G$9,$E117)=0)),"Review type and category",IF(OR(AND($D117="Income",NOT(OR($H117="Received",$H117="Pending",$H117="Void"))),AND($D117="Expense",NOT(OR($H117="Paid",$H117="Pending",$H117="Void")))),"Review type and status",IF(AND($H117="Pending",$I117&lt;&gt;"",$I117&lt;TODAY()-Assumptions!$B$6),"Review past due",IF($F117&gt;Assumptions!$B$5,"Review large amount","")))))))</f>
        <v/>
      </c>
    </row>
    <row r="118">
      <c r="A118" s="16" t="n"/>
      <c r="B118" s="16" t="n"/>
      <c r="C118" s="35" t="n"/>
      <c r="D118" s="16" t="n"/>
      <c r="E118" s="16" t="n"/>
      <c r="F118" s="36" t="n"/>
      <c r="G118" s="16" t="n"/>
      <c r="H118" s="16" t="n"/>
      <c r="I118" s="35" t="n"/>
      <c r="J118" s="19" t="n"/>
      <c r="K118" s="37">
        <f>IF(COUNTA($A118:$J118)=0,"",IF(OR($D118="",$E118="",$F118="",$H118=""),"",IF(AND($D118="Income",$H118="Received",COUNTIF(Assumptions!$F$3:$F$6,$E118)&gt;0),$F118,IF(AND($D118="Expense",$H118="Paid",COUNTIF(Assumptions!$G$3:$G$9,$E118)&gt;0),-$F118,""))))</f>
        <v/>
      </c>
      <c r="L118" s="21">
        <f>IF(COUNTA($A118:$J118)=0,"",IF(OR($A118="",$C118="",$D118="",$E118="",$F118="",$G118="",$H118=""),"Review missing required fields",IF(DAY($C118)&lt;&gt;1,"Review period: use first day",IF(OR(AND($D118="Income",COUNTIF(Assumptions!$F$3:$F$6,$E118)=0),AND($D118="Expense",COUNTIF(Assumptions!$G$3:$G$9,$E118)=0)),"Review type and category",IF(OR(AND($D118="Income",NOT(OR($H118="Received",$H118="Pending",$H118="Void"))),AND($D118="Expense",NOT(OR($H118="Paid",$H118="Pending",$H118="Void")))),"Review type and status",IF(AND($H118="Pending",$I118&lt;&gt;"",$I118&lt;TODAY()-Assumptions!$B$6),"Review past due",IF($F118&gt;Assumptions!$B$5,"Review large amount","")))))))</f>
        <v/>
      </c>
    </row>
    <row r="119">
      <c r="A119" s="16" t="n"/>
      <c r="B119" s="16" t="n"/>
      <c r="C119" s="35" t="n"/>
      <c r="D119" s="16" t="n"/>
      <c r="E119" s="16" t="n"/>
      <c r="F119" s="36" t="n"/>
      <c r="G119" s="16" t="n"/>
      <c r="H119" s="16" t="n"/>
      <c r="I119" s="35" t="n"/>
      <c r="J119" s="19" t="n"/>
      <c r="K119" s="38">
        <f>IF(COUNTA($A119:$J119)=0,"",IF(OR($D119="",$E119="",$F119="",$H119=""),"",IF(AND($D119="Income",$H119="Received",COUNTIF(Assumptions!$F$3:$F$6,$E119)&gt;0),$F119,IF(AND($D119="Expense",$H119="Paid",COUNTIF(Assumptions!$G$3:$G$9,$E119)&gt;0),-$F119,""))))</f>
        <v/>
      </c>
      <c r="L119" s="23">
        <f>IF(COUNTA($A119:$J119)=0,"",IF(OR($A119="",$C119="",$D119="",$E119="",$F119="",$G119="",$H119=""),"Review missing required fields",IF(DAY($C119)&lt;&gt;1,"Review period: use first day",IF(OR(AND($D119="Income",COUNTIF(Assumptions!$F$3:$F$6,$E119)=0),AND($D119="Expense",COUNTIF(Assumptions!$G$3:$G$9,$E119)=0)),"Review type and category",IF(OR(AND($D119="Income",NOT(OR($H119="Received",$H119="Pending",$H119="Void"))),AND($D119="Expense",NOT(OR($H119="Paid",$H119="Pending",$H119="Void")))),"Review type and status",IF(AND($H119="Pending",$I119&lt;&gt;"",$I119&lt;TODAY()-Assumptions!$B$6),"Review past due",IF($F119&gt;Assumptions!$B$5,"Review large amount","")))))))</f>
        <v/>
      </c>
    </row>
    <row r="120">
      <c r="A120" s="16" t="n"/>
      <c r="B120" s="16" t="n"/>
      <c r="C120" s="35" t="n"/>
      <c r="D120" s="16" t="n"/>
      <c r="E120" s="16" t="n"/>
      <c r="F120" s="36" t="n"/>
      <c r="G120" s="16" t="n"/>
      <c r="H120" s="16" t="n"/>
      <c r="I120" s="35" t="n"/>
      <c r="J120" s="19" t="n"/>
      <c r="K120" s="37">
        <f>IF(COUNTA($A120:$J120)=0,"",IF(OR($D120="",$E120="",$F120="",$H120=""),"",IF(AND($D120="Income",$H120="Received",COUNTIF(Assumptions!$F$3:$F$6,$E120)&gt;0),$F120,IF(AND($D120="Expense",$H120="Paid",COUNTIF(Assumptions!$G$3:$G$9,$E120)&gt;0),-$F120,""))))</f>
        <v/>
      </c>
      <c r="L120" s="21">
        <f>IF(COUNTA($A120:$J120)=0,"",IF(OR($A120="",$C120="",$D120="",$E120="",$F120="",$G120="",$H120=""),"Review missing required fields",IF(DAY($C120)&lt;&gt;1,"Review period: use first day",IF(OR(AND($D120="Income",COUNTIF(Assumptions!$F$3:$F$6,$E120)=0),AND($D120="Expense",COUNTIF(Assumptions!$G$3:$G$9,$E120)=0)),"Review type and category",IF(OR(AND($D120="Income",NOT(OR($H120="Received",$H120="Pending",$H120="Void"))),AND($D120="Expense",NOT(OR($H120="Paid",$H120="Pending",$H120="Void")))),"Review type and status",IF(AND($H120="Pending",$I120&lt;&gt;"",$I120&lt;TODAY()-Assumptions!$B$6),"Review past due",IF($F120&gt;Assumptions!$B$5,"Review large amount","")))))))</f>
        <v/>
      </c>
    </row>
    <row r="121">
      <c r="A121" s="16" t="n"/>
      <c r="B121" s="16" t="n"/>
      <c r="C121" s="35" t="n"/>
      <c r="D121" s="16" t="n"/>
      <c r="E121" s="16" t="n"/>
      <c r="F121" s="36" t="n"/>
      <c r="G121" s="16" t="n"/>
      <c r="H121" s="16" t="n"/>
      <c r="I121" s="35" t="n"/>
      <c r="J121" s="19" t="n"/>
      <c r="K121" s="38">
        <f>IF(COUNTA($A121:$J121)=0,"",IF(OR($D121="",$E121="",$F121="",$H121=""),"",IF(AND($D121="Income",$H121="Received",COUNTIF(Assumptions!$F$3:$F$6,$E121)&gt;0),$F121,IF(AND($D121="Expense",$H121="Paid",COUNTIF(Assumptions!$G$3:$G$9,$E121)&gt;0),-$F121,""))))</f>
        <v/>
      </c>
      <c r="L121" s="23">
        <f>IF(COUNTA($A121:$J121)=0,"",IF(OR($A121="",$C121="",$D121="",$E121="",$F121="",$G121="",$H121=""),"Review missing required fields",IF(DAY($C121)&lt;&gt;1,"Review period: use first day",IF(OR(AND($D121="Income",COUNTIF(Assumptions!$F$3:$F$6,$E121)=0),AND($D121="Expense",COUNTIF(Assumptions!$G$3:$G$9,$E121)=0)),"Review type and category",IF(OR(AND($D121="Income",NOT(OR($H121="Received",$H121="Pending",$H121="Void"))),AND($D121="Expense",NOT(OR($H121="Paid",$H121="Pending",$H121="Void")))),"Review type and status",IF(AND($H121="Pending",$I121&lt;&gt;"",$I121&lt;TODAY()-Assumptions!$B$6),"Review past due",IF($F121&gt;Assumptions!$B$5,"Review large amount","")))))))</f>
        <v/>
      </c>
    </row>
    <row r="122">
      <c r="A122" s="16" t="n"/>
      <c r="B122" s="16" t="n"/>
      <c r="C122" s="35" t="n"/>
      <c r="D122" s="16" t="n"/>
      <c r="E122" s="16" t="n"/>
      <c r="F122" s="36" t="n"/>
      <c r="G122" s="16" t="n"/>
      <c r="H122" s="16" t="n"/>
      <c r="I122" s="35" t="n"/>
      <c r="J122" s="19" t="n"/>
      <c r="K122" s="37">
        <f>IF(COUNTA($A122:$J122)=0,"",IF(OR($D122="",$E122="",$F122="",$H122=""),"",IF(AND($D122="Income",$H122="Received",COUNTIF(Assumptions!$F$3:$F$6,$E122)&gt;0),$F122,IF(AND($D122="Expense",$H122="Paid",COUNTIF(Assumptions!$G$3:$G$9,$E122)&gt;0),-$F122,""))))</f>
        <v/>
      </c>
      <c r="L122" s="21">
        <f>IF(COUNTA($A122:$J122)=0,"",IF(OR($A122="",$C122="",$D122="",$E122="",$F122="",$G122="",$H122=""),"Review missing required fields",IF(DAY($C122)&lt;&gt;1,"Review period: use first day",IF(OR(AND($D122="Income",COUNTIF(Assumptions!$F$3:$F$6,$E122)=0),AND($D122="Expense",COUNTIF(Assumptions!$G$3:$G$9,$E122)=0)),"Review type and category",IF(OR(AND($D122="Income",NOT(OR($H122="Received",$H122="Pending",$H122="Void"))),AND($D122="Expense",NOT(OR($H122="Paid",$H122="Pending",$H122="Void")))),"Review type and status",IF(AND($H122="Pending",$I122&lt;&gt;"",$I122&lt;TODAY()-Assumptions!$B$6),"Review past due",IF($F122&gt;Assumptions!$B$5,"Review large amount","")))))))</f>
        <v/>
      </c>
    </row>
    <row r="123">
      <c r="A123" s="16" t="n"/>
      <c r="B123" s="16" t="n"/>
      <c r="C123" s="35" t="n"/>
      <c r="D123" s="16" t="n"/>
      <c r="E123" s="16" t="n"/>
      <c r="F123" s="36" t="n"/>
      <c r="G123" s="16" t="n"/>
      <c r="H123" s="16" t="n"/>
      <c r="I123" s="35" t="n"/>
      <c r="J123" s="19" t="n"/>
      <c r="K123" s="38">
        <f>IF(COUNTA($A123:$J123)=0,"",IF(OR($D123="",$E123="",$F123="",$H123=""),"",IF(AND($D123="Income",$H123="Received",COUNTIF(Assumptions!$F$3:$F$6,$E123)&gt;0),$F123,IF(AND($D123="Expense",$H123="Paid",COUNTIF(Assumptions!$G$3:$G$9,$E123)&gt;0),-$F123,""))))</f>
        <v/>
      </c>
      <c r="L123" s="23">
        <f>IF(COUNTA($A123:$J123)=0,"",IF(OR($A123="",$C123="",$D123="",$E123="",$F123="",$G123="",$H123=""),"Review missing required fields",IF(DAY($C123)&lt;&gt;1,"Review period: use first day",IF(OR(AND($D123="Income",COUNTIF(Assumptions!$F$3:$F$6,$E123)=0),AND($D123="Expense",COUNTIF(Assumptions!$G$3:$G$9,$E123)=0)),"Review type and category",IF(OR(AND($D123="Income",NOT(OR($H123="Received",$H123="Pending",$H123="Void"))),AND($D123="Expense",NOT(OR($H123="Paid",$H123="Pending",$H123="Void")))),"Review type and status",IF(AND($H123="Pending",$I123&lt;&gt;"",$I123&lt;TODAY()-Assumptions!$B$6),"Review past due",IF($F123&gt;Assumptions!$B$5,"Review large amount","")))))))</f>
        <v/>
      </c>
    </row>
    <row r="124">
      <c r="A124" s="16" t="n"/>
      <c r="B124" s="16" t="n"/>
      <c r="C124" s="35" t="n"/>
      <c r="D124" s="16" t="n"/>
      <c r="E124" s="16" t="n"/>
      <c r="F124" s="36" t="n"/>
      <c r="G124" s="16" t="n"/>
      <c r="H124" s="16" t="n"/>
      <c r="I124" s="35" t="n"/>
      <c r="J124" s="19" t="n"/>
      <c r="K124" s="37">
        <f>IF(COUNTA($A124:$J124)=0,"",IF(OR($D124="",$E124="",$F124="",$H124=""),"",IF(AND($D124="Income",$H124="Received",COUNTIF(Assumptions!$F$3:$F$6,$E124)&gt;0),$F124,IF(AND($D124="Expense",$H124="Paid",COUNTIF(Assumptions!$G$3:$G$9,$E124)&gt;0),-$F124,""))))</f>
        <v/>
      </c>
      <c r="L124" s="21">
        <f>IF(COUNTA($A124:$J124)=0,"",IF(OR($A124="",$C124="",$D124="",$E124="",$F124="",$G124="",$H124=""),"Review missing required fields",IF(DAY($C124)&lt;&gt;1,"Review period: use first day",IF(OR(AND($D124="Income",COUNTIF(Assumptions!$F$3:$F$6,$E124)=0),AND($D124="Expense",COUNTIF(Assumptions!$G$3:$G$9,$E124)=0)),"Review type and category",IF(OR(AND($D124="Income",NOT(OR($H124="Received",$H124="Pending",$H124="Void"))),AND($D124="Expense",NOT(OR($H124="Paid",$H124="Pending",$H124="Void")))),"Review type and status",IF(AND($H124="Pending",$I124&lt;&gt;"",$I124&lt;TODAY()-Assumptions!$B$6),"Review past due",IF($F124&gt;Assumptions!$B$5,"Review large amount","")))))))</f>
        <v/>
      </c>
    </row>
    <row r="125">
      <c r="A125" s="16" t="n"/>
      <c r="B125" s="16" t="n"/>
      <c r="C125" s="35" t="n"/>
      <c r="D125" s="16" t="n"/>
      <c r="E125" s="16" t="n"/>
      <c r="F125" s="36" t="n"/>
      <c r="G125" s="16" t="n"/>
      <c r="H125" s="16" t="n"/>
      <c r="I125" s="35" t="n"/>
      <c r="J125" s="19" t="n"/>
      <c r="K125" s="38">
        <f>IF(COUNTA($A125:$J125)=0,"",IF(OR($D125="",$E125="",$F125="",$H125=""),"",IF(AND($D125="Income",$H125="Received",COUNTIF(Assumptions!$F$3:$F$6,$E125)&gt;0),$F125,IF(AND($D125="Expense",$H125="Paid",COUNTIF(Assumptions!$G$3:$G$9,$E125)&gt;0),-$F125,""))))</f>
        <v/>
      </c>
      <c r="L125" s="23">
        <f>IF(COUNTA($A125:$J125)=0,"",IF(OR($A125="",$C125="",$D125="",$E125="",$F125="",$G125="",$H125=""),"Review missing required fields",IF(DAY($C125)&lt;&gt;1,"Review period: use first day",IF(OR(AND($D125="Income",COUNTIF(Assumptions!$F$3:$F$6,$E125)=0),AND($D125="Expense",COUNTIF(Assumptions!$G$3:$G$9,$E125)=0)),"Review type and category",IF(OR(AND($D125="Income",NOT(OR($H125="Received",$H125="Pending",$H125="Void"))),AND($D125="Expense",NOT(OR($H125="Paid",$H125="Pending",$H125="Void")))),"Review type and status",IF(AND($H125="Pending",$I125&lt;&gt;"",$I125&lt;TODAY()-Assumptions!$B$6),"Review past due",IF($F125&gt;Assumptions!$B$5,"Review large amount","")))))))</f>
        <v/>
      </c>
    </row>
    <row r="126">
      <c r="A126" s="16" t="n"/>
      <c r="B126" s="16" t="n"/>
      <c r="C126" s="35" t="n"/>
      <c r="D126" s="16" t="n"/>
      <c r="E126" s="16" t="n"/>
      <c r="F126" s="36" t="n"/>
      <c r="G126" s="16" t="n"/>
      <c r="H126" s="16" t="n"/>
      <c r="I126" s="35" t="n"/>
      <c r="J126" s="19" t="n"/>
      <c r="K126" s="37">
        <f>IF(COUNTA($A126:$J126)=0,"",IF(OR($D126="",$E126="",$F126="",$H126=""),"",IF(AND($D126="Income",$H126="Received",COUNTIF(Assumptions!$F$3:$F$6,$E126)&gt;0),$F126,IF(AND($D126="Expense",$H126="Paid",COUNTIF(Assumptions!$G$3:$G$9,$E126)&gt;0),-$F126,""))))</f>
        <v/>
      </c>
      <c r="L126" s="21">
        <f>IF(COUNTA($A126:$J126)=0,"",IF(OR($A126="",$C126="",$D126="",$E126="",$F126="",$G126="",$H126=""),"Review missing required fields",IF(DAY($C126)&lt;&gt;1,"Review period: use first day",IF(OR(AND($D126="Income",COUNTIF(Assumptions!$F$3:$F$6,$E126)=0),AND($D126="Expense",COUNTIF(Assumptions!$G$3:$G$9,$E126)=0)),"Review type and category",IF(OR(AND($D126="Income",NOT(OR($H126="Received",$H126="Pending",$H126="Void"))),AND($D126="Expense",NOT(OR($H126="Paid",$H126="Pending",$H126="Void")))),"Review type and status",IF(AND($H126="Pending",$I126&lt;&gt;"",$I126&lt;TODAY()-Assumptions!$B$6),"Review past due",IF($F126&gt;Assumptions!$B$5,"Review large amount","")))))))</f>
        <v/>
      </c>
    </row>
    <row r="127">
      <c r="A127" s="16" t="n"/>
      <c r="B127" s="16" t="n"/>
      <c r="C127" s="35" t="n"/>
      <c r="D127" s="16" t="n"/>
      <c r="E127" s="16" t="n"/>
      <c r="F127" s="36" t="n"/>
      <c r="G127" s="16" t="n"/>
      <c r="H127" s="16" t="n"/>
      <c r="I127" s="35" t="n"/>
      <c r="J127" s="19" t="n"/>
      <c r="K127" s="38">
        <f>IF(COUNTA($A127:$J127)=0,"",IF(OR($D127="",$E127="",$F127="",$H127=""),"",IF(AND($D127="Income",$H127="Received",COUNTIF(Assumptions!$F$3:$F$6,$E127)&gt;0),$F127,IF(AND($D127="Expense",$H127="Paid",COUNTIF(Assumptions!$G$3:$G$9,$E127)&gt;0),-$F127,""))))</f>
        <v/>
      </c>
      <c r="L127" s="23">
        <f>IF(COUNTA($A127:$J127)=0,"",IF(OR($A127="",$C127="",$D127="",$E127="",$F127="",$G127="",$H127=""),"Review missing required fields",IF(DAY($C127)&lt;&gt;1,"Review period: use first day",IF(OR(AND($D127="Income",COUNTIF(Assumptions!$F$3:$F$6,$E127)=0),AND($D127="Expense",COUNTIF(Assumptions!$G$3:$G$9,$E127)=0)),"Review type and category",IF(OR(AND($D127="Income",NOT(OR($H127="Received",$H127="Pending",$H127="Void"))),AND($D127="Expense",NOT(OR($H127="Paid",$H127="Pending",$H127="Void")))),"Review type and status",IF(AND($H127="Pending",$I127&lt;&gt;"",$I127&lt;TODAY()-Assumptions!$B$6),"Review past due",IF($F127&gt;Assumptions!$B$5,"Review large amount","")))))))</f>
        <v/>
      </c>
    </row>
    <row r="128">
      <c r="A128" s="16" t="n"/>
      <c r="B128" s="16" t="n"/>
      <c r="C128" s="35" t="n"/>
      <c r="D128" s="16" t="n"/>
      <c r="E128" s="16" t="n"/>
      <c r="F128" s="36" t="n"/>
      <c r="G128" s="16" t="n"/>
      <c r="H128" s="16" t="n"/>
      <c r="I128" s="35" t="n"/>
      <c r="J128" s="19" t="n"/>
      <c r="K128" s="37">
        <f>IF(COUNTA($A128:$J128)=0,"",IF(OR($D128="",$E128="",$F128="",$H128=""),"",IF(AND($D128="Income",$H128="Received",COUNTIF(Assumptions!$F$3:$F$6,$E128)&gt;0),$F128,IF(AND($D128="Expense",$H128="Paid",COUNTIF(Assumptions!$G$3:$G$9,$E128)&gt;0),-$F128,""))))</f>
        <v/>
      </c>
      <c r="L128" s="21">
        <f>IF(COUNTA($A128:$J128)=0,"",IF(OR($A128="",$C128="",$D128="",$E128="",$F128="",$G128="",$H128=""),"Review missing required fields",IF(DAY($C128)&lt;&gt;1,"Review period: use first day",IF(OR(AND($D128="Income",COUNTIF(Assumptions!$F$3:$F$6,$E128)=0),AND($D128="Expense",COUNTIF(Assumptions!$G$3:$G$9,$E128)=0)),"Review type and category",IF(OR(AND($D128="Income",NOT(OR($H128="Received",$H128="Pending",$H128="Void"))),AND($D128="Expense",NOT(OR($H128="Paid",$H128="Pending",$H128="Void")))),"Review type and status",IF(AND($H128="Pending",$I128&lt;&gt;"",$I128&lt;TODAY()-Assumptions!$B$6),"Review past due",IF($F128&gt;Assumptions!$B$5,"Review large amount","")))))))</f>
        <v/>
      </c>
    </row>
    <row r="129">
      <c r="A129" s="16" t="n"/>
      <c r="B129" s="16" t="n"/>
      <c r="C129" s="35" t="n"/>
      <c r="D129" s="16" t="n"/>
      <c r="E129" s="16" t="n"/>
      <c r="F129" s="36" t="n"/>
      <c r="G129" s="16" t="n"/>
      <c r="H129" s="16" t="n"/>
      <c r="I129" s="35" t="n"/>
      <c r="J129" s="19" t="n"/>
      <c r="K129" s="38">
        <f>IF(COUNTA($A129:$J129)=0,"",IF(OR($D129="",$E129="",$F129="",$H129=""),"",IF(AND($D129="Income",$H129="Received",COUNTIF(Assumptions!$F$3:$F$6,$E129)&gt;0),$F129,IF(AND($D129="Expense",$H129="Paid",COUNTIF(Assumptions!$G$3:$G$9,$E129)&gt;0),-$F129,""))))</f>
        <v/>
      </c>
      <c r="L129" s="23">
        <f>IF(COUNTA($A129:$J129)=0,"",IF(OR($A129="",$C129="",$D129="",$E129="",$F129="",$G129="",$H129=""),"Review missing required fields",IF(DAY($C129)&lt;&gt;1,"Review period: use first day",IF(OR(AND($D129="Income",COUNTIF(Assumptions!$F$3:$F$6,$E129)=0),AND($D129="Expense",COUNTIF(Assumptions!$G$3:$G$9,$E129)=0)),"Review type and category",IF(OR(AND($D129="Income",NOT(OR($H129="Received",$H129="Pending",$H129="Void"))),AND($D129="Expense",NOT(OR($H129="Paid",$H129="Pending",$H129="Void")))),"Review type and status",IF(AND($H129="Pending",$I129&lt;&gt;"",$I129&lt;TODAY()-Assumptions!$B$6),"Review past due",IF($F129&gt;Assumptions!$B$5,"Review large amount","")))))))</f>
        <v/>
      </c>
    </row>
    <row r="130">
      <c r="A130" s="16" t="n"/>
      <c r="B130" s="16" t="n"/>
      <c r="C130" s="35" t="n"/>
      <c r="D130" s="16" t="n"/>
      <c r="E130" s="16" t="n"/>
      <c r="F130" s="36" t="n"/>
      <c r="G130" s="16" t="n"/>
      <c r="H130" s="16" t="n"/>
      <c r="I130" s="35" t="n"/>
      <c r="J130" s="19" t="n"/>
      <c r="K130" s="37">
        <f>IF(COUNTA($A130:$J130)=0,"",IF(OR($D130="",$E130="",$F130="",$H130=""),"",IF(AND($D130="Income",$H130="Received",COUNTIF(Assumptions!$F$3:$F$6,$E130)&gt;0),$F130,IF(AND($D130="Expense",$H130="Paid",COUNTIF(Assumptions!$G$3:$G$9,$E130)&gt;0),-$F130,""))))</f>
        <v/>
      </c>
      <c r="L130" s="21">
        <f>IF(COUNTA($A130:$J130)=0,"",IF(OR($A130="",$C130="",$D130="",$E130="",$F130="",$G130="",$H130=""),"Review missing required fields",IF(DAY($C130)&lt;&gt;1,"Review period: use first day",IF(OR(AND($D130="Income",COUNTIF(Assumptions!$F$3:$F$6,$E130)=0),AND($D130="Expense",COUNTIF(Assumptions!$G$3:$G$9,$E130)=0)),"Review type and category",IF(OR(AND($D130="Income",NOT(OR($H130="Received",$H130="Pending",$H130="Void"))),AND($D130="Expense",NOT(OR($H130="Paid",$H130="Pending",$H130="Void")))),"Review type and status",IF(AND($H130="Pending",$I130&lt;&gt;"",$I130&lt;TODAY()-Assumptions!$B$6),"Review past due",IF($F130&gt;Assumptions!$B$5,"Review large amount","")))))))</f>
        <v/>
      </c>
    </row>
    <row r="131">
      <c r="A131" s="16" t="n"/>
      <c r="B131" s="16" t="n"/>
      <c r="C131" s="35" t="n"/>
      <c r="D131" s="16" t="n"/>
      <c r="E131" s="16" t="n"/>
      <c r="F131" s="36" t="n"/>
      <c r="G131" s="16" t="n"/>
      <c r="H131" s="16" t="n"/>
      <c r="I131" s="35" t="n"/>
      <c r="J131" s="19" t="n"/>
      <c r="K131" s="38">
        <f>IF(COUNTA($A131:$J131)=0,"",IF(OR($D131="",$E131="",$F131="",$H131=""),"",IF(AND($D131="Income",$H131="Received",COUNTIF(Assumptions!$F$3:$F$6,$E131)&gt;0),$F131,IF(AND($D131="Expense",$H131="Paid",COUNTIF(Assumptions!$G$3:$G$9,$E131)&gt;0),-$F131,""))))</f>
        <v/>
      </c>
      <c r="L131" s="23">
        <f>IF(COUNTA($A131:$J131)=0,"",IF(OR($A131="",$C131="",$D131="",$E131="",$F131="",$G131="",$H131=""),"Review missing required fields",IF(DAY($C131)&lt;&gt;1,"Review period: use first day",IF(OR(AND($D131="Income",COUNTIF(Assumptions!$F$3:$F$6,$E131)=0),AND($D131="Expense",COUNTIF(Assumptions!$G$3:$G$9,$E131)=0)),"Review type and category",IF(OR(AND($D131="Income",NOT(OR($H131="Received",$H131="Pending",$H131="Void"))),AND($D131="Expense",NOT(OR($H131="Paid",$H131="Pending",$H131="Void")))),"Review type and status",IF(AND($H131="Pending",$I131&lt;&gt;"",$I131&lt;TODAY()-Assumptions!$B$6),"Review past due",IF($F131&gt;Assumptions!$B$5,"Review large amount","")))))))</f>
        <v/>
      </c>
    </row>
    <row r="132">
      <c r="A132" s="16" t="n"/>
      <c r="B132" s="16" t="n"/>
      <c r="C132" s="35" t="n"/>
      <c r="D132" s="16" t="n"/>
      <c r="E132" s="16" t="n"/>
      <c r="F132" s="36" t="n"/>
      <c r="G132" s="16" t="n"/>
      <c r="H132" s="16" t="n"/>
      <c r="I132" s="35" t="n"/>
      <c r="J132" s="19" t="n"/>
      <c r="K132" s="37">
        <f>IF(COUNTA($A132:$J132)=0,"",IF(OR($D132="",$E132="",$F132="",$H132=""),"",IF(AND($D132="Income",$H132="Received",COUNTIF(Assumptions!$F$3:$F$6,$E132)&gt;0),$F132,IF(AND($D132="Expense",$H132="Paid",COUNTIF(Assumptions!$G$3:$G$9,$E132)&gt;0),-$F132,""))))</f>
        <v/>
      </c>
      <c r="L132" s="21">
        <f>IF(COUNTA($A132:$J132)=0,"",IF(OR($A132="",$C132="",$D132="",$E132="",$F132="",$G132="",$H132=""),"Review missing required fields",IF(DAY($C132)&lt;&gt;1,"Review period: use first day",IF(OR(AND($D132="Income",COUNTIF(Assumptions!$F$3:$F$6,$E132)=0),AND($D132="Expense",COUNTIF(Assumptions!$G$3:$G$9,$E132)=0)),"Review type and category",IF(OR(AND($D132="Income",NOT(OR($H132="Received",$H132="Pending",$H132="Void"))),AND($D132="Expense",NOT(OR($H132="Paid",$H132="Pending",$H132="Void")))),"Review type and status",IF(AND($H132="Pending",$I132&lt;&gt;"",$I132&lt;TODAY()-Assumptions!$B$6),"Review past due",IF($F132&gt;Assumptions!$B$5,"Review large amount","")))))))</f>
        <v/>
      </c>
    </row>
    <row r="133">
      <c r="A133" s="16" t="n"/>
      <c r="B133" s="16" t="n"/>
      <c r="C133" s="35" t="n"/>
      <c r="D133" s="16" t="n"/>
      <c r="E133" s="16" t="n"/>
      <c r="F133" s="36" t="n"/>
      <c r="G133" s="16" t="n"/>
      <c r="H133" s="16" t="n"/>
      <c r="I133" s="35" t="n"/>
      <c r="J133" s="19" t="n"/>
      <c r="K133" s="38">
        <f>IF(COUNTA($A133:$J133)=0,"",IF(OR($D133="",$E133="",$F133="",$H133=""),"",IF(AND($D133="Income",$H133="Received",COUNTIF(Assumptions!$F$3:$F$6,$E133)&gt;0),$F133,IF(AND($D133="Expense",$H133="Paid",COUNTIF(Assumptions!$G$3:$G$9,$E133)&gt;0),-$F133,""))))</f>
        <v/>
      </c>
      <c r="L133" s="23">
        <f>IF(COUNTA($A133:$J133)=0,"",IF(OR($A133="",$C133="",$D133="",$E133="",$F133="",$G133="",$H133=""),"Review missing required fields",IF(DAY($C133)&lt;&gt;1,"Review period: use first day",IF(OR(AND($D133="Income",COUNTIF(Assumptions!$F$3:$F$6,$E133)=0),AND($D133="Expense",COUNTIF(Assumptions!$G$3:$G$9,$E133)=0)),"Review type and category",IF(OR(AND($D133="Income",NOT(OR($H133="Received",$H133="Pending",$H133="Void"))),AND($D133="Expense",NOT(OR($H133="Paid",$H133="Pending",$H133="Void")))),"Review type and status",IF(AND($H133="Pending",$I133&lt;&gt;"",$I133&lt;TODAY()-Assumptions!$B$6),"Review past due",IF($F133&gt;Assumptions!$B$5,"Review large amount","")))))))</f>
        <v/>
      </c>
    </row>
    <row r="134">
      <c r="A134" s="16" t="n"/>
      <c r="B134" s="16" t="n"/>
      <c r="C134" s="35" t="n"/>
      <c r="D134" s="16" t="n"/>
      <c r="E134" s="16" t="n"/>
      <c r="F134" s="36" t="n"/>
      <c r="G134" s="16" t="n"/>
      <c r="H134" s="16" t="n"/>
      <c r="I134" s="35" t="n"/>
      <c r="J134" s="19" t="n"/>
      <c r="K134" s="37">
        <f>IF(COUNTA($A134:$J134)=0,"",IF(OR($D134="",$E134="",$F134="",$H134=""),"",IF(AND($D134="Income",$H134="Received",COUNTIF(Assumptions!$F$3:$F$6,$E134)&gt;0),$F134,IF(AND($D134="Expense",$H134="Paid",COUNTIF(Assumptions!$G$3:$G$9,$E134)&gt;0),-$F134,""))))</f>
        <v/>
      </c>
      <c r="L134" s="21">
        <f>IF(COUNTA($A134:$J134)=0,"",IF(OR($A134="",$C134="",$D134="",$E134="",$F134="",$G134="",$H134=""),"Review missing required fields",IF(DAY($C134)&lt;&gt;1,"Review period: use first day",IF(OR(AND($D134="Income",COUNTIF(Assumptions!$F$3:$F$6,$E134)=0),AND($D134="Expense",COUNTIF(Assumptions!$G$3:$G$9,$E134)=0)),"Review type and category",IF(OR(AND($D134="Income",NOT(OR($H134="Received",$H134="Pending",$H134="Void"))),AND($D134="Expense",NOT(OR($H134="Paid",$H134="Pending",$H134="Void")))),"Review type and status",IF(AND($H134="Pending",$I134&lt;&gt;"",$I134&lt;TODAY()-Assumptions!$B$6),"Review past due",IF($F134&gt;Assumptions!$B$5,"Review large amount","")))))))</f>
        <v/>
      </c>
    </row>
    <row r="135">
      <c r="A135" s="16" t="n"/>
      <c r="B135" s="16" t="n"/>
      <c r="C135" s="35" t="n"/>
      <c r="D135" s="16" t="n"/>
      <c r="E135" s="16" t="n"/>
      <c r="F135" s="36" t="n"/>
      <c r="G135" s="16" t="n"/>
      <c r="H135" s="16" t="n"/>
      <c r="I135" s="35" t="n"/>
      <c r="J135" s="19" t="n"/>
      <c r="K135" s="38">
        <f>IF(COUNTA($A135:$J135)=0,"",IF(OR($D135="",$E135="",$F135="",$H135=""),"",IF(AND($D135="Income",$H135="Received",COUNTIF(Assumptions!$F$3:$F$6,$E135)&gt;0),$F135,IF(AND($D135="Expense",$H135="Paid",COUNTIF(Assumptions!$G$3:$G$9,$E135)&gt;0),-$F135,""))))</f>
        <v/>
      </c>
      <c r="L135" s="23">
        <f>IF(COUNTA($A135:$J135)=0,"",IF(OR($A135="",$C135="",$D135="",$E135="",$F135="",$G135="",$H135=""),"Review missing required fields",IF(DAY($C135)&lt;&gt;1,"Review period: use first day",IF(OR(AND($D135="Income",COUNTIF(Assumptions!$F$3:$F$6,$E135)=0),AND($D135="Expense",COUNTIF(Assumptions!$G$3:$G$9,$E135)=0)),"Review type and category",IF(OR(AND($D135="Income",NOT(OR($H135="Received",$H135="Pending",$H135="Void"))),AND($D135="Expense",NOT(OR($H135="Paid",$H135="Pending",$H135="Void")))),"Review type and status",IF(AND($H135="Pending",$I135&lt;&gt;"",$I135&lt;TODAY()-Assumptions!$B$6),"Review past due",IF($F135&gt;Assumptions!$B$5,"Review large amount","")))))))</f>
        <v/>
      </c>
    </row>
    <row r="136">
      <c r="A136" s="16" t="n"/>
      <c r="B136" s="16" t="n"/>
      <c r="C136" s="35" t="n"/>
      <c r="D136" s="16" t="n"/>
      <c r="E136" s="16" t="n"/>
      <c r="F136" s="36" t="n"/>
      <c r="G136" s="16" t="n"/>
      <c r="H136" s="16" t="n"/>
      <c r="I136" s="35" t="n"/>
      <c r="J136" s="19" t="n"/>
      <c r="K136" s="37">
        <f>IF(COUNTA($A136:$J136)=0,"",IF(OR($D136="",$E136="",$F136="",$H136=""),"",IF(AND($D136="Income",$H136="Received",COUNTIF(Assumptions!$F$3:$F$6,$E136)&gt;0),$F136,IF(AND($D136="Expense",$H136="Paid",COUNTIF(Assumptions!$G$3:$G$9,$E136)&gt;0),-$F136,""))))</f>
        <v/>
      </c>
      <c r="L136" s="21">
        <f>IF(COUNTA($A136:$J136)=0,"",IF(OR($A136="",$C136="",$D136="",$E136="",$F136="",$G136="",$H136=""),"Review missing required fields",IF(DAY($C136)&lt;&gt;1,"Review period: use first day",IF(OR(AND($D136="Income",COUNTIF(Assumptions!$F$3:$F$6,$E136)=0),AND($D136="Expense",COUNTIF(Assumptions!$G$3:$G$9,$E136)=0)),"Review type and category",IF(OR(AND($D136="Income",NOT(OR($H136="Received",$H136="Pending",$H136="Void"))),AND($D136="Expense",NOT(OR($H136="Paid",$H136="Pending",$H136="Void")))),"Review type and status",IF(AND($H136="Pending",$I136&lt;&gt;"",$I136&lt;TODAY()-Assumptions!$B$6),"Review past due",IF($F136&gt;Assumptions!$B$5,"Review large amount","")))))))</f>
        <v/>
      </c>
    </row>
    <row r="137">
      <c r="A137" s="16" t="n"/>
      <c r="B137" s="16" t="n"/>
      <c r="C137" s="35" t="n"/>
      <c r="D137" s="16" t="n"/>
      <c r="E137" s="16" t="n"/>
      <c r="F137" s="36" t="n"/>
      <c r="G137" s="16" t="n"/>
      <c r="H137" s="16" t="n"/>
      <c r="I137" s="35" t="n"/>
      <c r="J137" s="19" t="n"/>
      <c r="K137" s="38">
        <f>IF(COUNTA($A137:$J137)=0,"",IF(OR($D137="",$E137="",$F137="",$H137=""),"",IF(AND($D137="Income",$H137="Received",COUNTIF(Assumptions!$F$3:$F$6,$E137)&gt;0),$F137,IF(AND($D137="Expense",$H137="Paid",COUNTIF(Assumptions!$G$3:$G$9,$E137)&gt;0),-$F137,""))))</f>
        <v/>
      </c>
      <c r="L137" s="23">
        <f>IF(COUNTA($A137:$J137)=0,"",IF(OR($A137="",$C137="",$D137="",$E137="",$F137="",$G137="",$H137=""),"Review missing required fields",IF(DAY($C137)&lt;&gt;1,"Review period: use first day",IF(OR(AND($D137="Income",COUNTIF(Assumptions!$F$3:$F$6,$E137)=0),AND($D137="Expense",COUNTIF(Assumptions!$G$3:$G$9,$E137)=0)),"Review type and category",IF(OR(AND($D137="Income",NOT(OR($H137="Received",$H137="Pending",$H137="Void"))),AND($D137="Expense",NOT(OR($H137="Paid",$H137="Pending",$H137="Void")))),"Review type and status",IF(AND($H137="Pending",$I137&lt;&gt;"",$I137&lt;TODAY()-Assumptions!$B$6),"Review past due",IF($F137&gt;Assumptions!$B$5,"Review large amount","")))))))</f>
        <v/>
      </c>
    </row>
    <row r="138">
      <c r="A138" s="16" t="n"/>
      <c r="B138" s="16" t="n"/>
      <c r="C138" s="35" t="n"/>
      <c r="D138" s="16" t="n"/>
      <c r="E138" s="16" t="n"/>
      <c r="F138" s="36" t="n"/>
      <c r="G138" s="16" t="n"/>
      <c r="H138" s="16" t="n"/>
      <c r="I138" s="35" t="n"/>
      <c r="J138" s="19" t="n"/>
      <c r="K138" s="37">
        <f>IF(COUNTA($A138:$J138)=0,"",IF(OR($D138="",$E138="",$F138="",$H138=""),"",IF(AND($D138="Income",$H138="Received",COUNTIF(Assumptions!$F$3:$F$6,$E138)&gt;0),$F138,IF(AND($D138="Expense",$H138="Paid",COUNTIF(Assumptions!$G$3:$G$9,$E138)&gt;0),-$F138,""))))</f>
        <v/>
      </c>
      <c r="L138" s="21">
        <f>IF(COUNTA($A138:$J138)=0,"",IF(OR($A138="",$C138="",$D138="",$E138="",$F138="",$G138="",$H138=""),"Review missing required fields",IF(DAY($C138)&lt;&gt;1,"Review period: use first day",IF(OR(AND($D138="Income",COUNTIF(Assumptions!$F$3:$F$6,$E138)=0),AND($D138="Expense",COUNTIF(Assumptions!$G$3:$G$9,$E138)=0)),"Review type and category",IF(OR(AND($D138="Income",NOT(OR($H138="Received",$H138="Pending",$H138="Void"))),AND($D138="Expense",NOT(OR($H138="Paid",$H138="Pending",$H138="Void")))),"Review type and status",IF(AND($H138="Pending",$I138&lt;&gt;"",$I138&lt;TODAY()-Assumptions!$B$6),"Review past due",IF($F138&gt;Assumptions!$B$5,"Review large amount","")))))))</f>
        <v/>
      </c>
    </row>
    <row r="139">
      <c r="A139" s="16" t="n"/>
      <c r="B139" s="16" t="n"/>
      <c r="C139" s="35" t="n"/>
      <c r="D139" s="16" t="n"/>
      <c r="E139" s="16" t="n"/>
      <c r="F139" s="36" t="n"/>
      <c r="G139" s="16" t="n"/>
      <c r="H139" s="16" t="n"/>
      <c r="I139" s="35" t="n"/>
      <c r="J139" s="19" t="n"/>
      <c r="K139" s="38">
        <f>IF(COUNTA($A139:$J139)=0,"",IF(OR($D139="",$E139="",$F139="",$H139=""),"",IF(AND($D139="Income",$H139="Received",COUNTIF(Assumptions!$F$3:$F$6,$E139)&gt;0),$F139,IF(AND($D139="Expense",$H139="Paid",COUNTIF(Assumptions!$G$3:$G$9,$E139)&gt;0),-$F139,""))))</f>
        <v/>
      </c>
      <c r="L139" s="23">
        <f>IF(COUNTA($A139:$J139)=0,"",IF(OR($A139="",$C139="",$D139="",$E139="",$F139="",$G139="",$H139=""),"Review missing required fields",IF(DAY($C139)&lt;&gt;1,"Review period: use first day",IF(OR(AND($D139="Income",COUNTIF(Assumptions!$F$3:$F$6,$E139)=0),AND($D139="Expense",COUNTIF(Assumptions!$G$3:$G$9,$E139)=0)),"Review type and category",IF(OR(AND($D139="Income",NOT(OR($H139="Received",$H139="Pending",$H139="Void"))),AND($D139="Expense",NOT(OR($H139="Paid",$H139="Pending",$H139="Void")))),"Review type and status",IF(AND($H139="Pending",$I139&lt;&gt;"",$I139&lt;TODAY()-Assumptions!$B$6),"Review past due",IF($F139&gt;Assumptions!$B$5,"Review large amount","")))))))</f>
        <v/>
      </c>
    </row>
    <row r="140">
      <c r="A140" s="16" t="n"/>
      <c r="B140" s="16" t="n"/>
      <c r="C140" s="35" t="n"/>
      <c r="D140" s="16" t="n"/>
      <c r="E140" s="16" t="n"/>
      <c r="F140" s="36" t="n"/>
      <c r="G140" s="16" t="n"/>
      <c r="H140" s="16" t="n"/>
      <c r="I140" s="35" t="n"/>
      <c r="J140" s="19" t="n"/>
      <c r="K140" s="37">
        <f>IF(COUNTA($A140:$J140)=0,"",IF(OR($D140="",$E140="",$F140="",$H140=""),"",IF(AND($D140="Income",$H140="Received",COUNTIF(Assumptions!$F$3:$F$6,$E140)&gt;0),$F140,IF(AND($D140="Expense",$H140="Paid",COUNTIF(Assumptions!$G$3:$G$9,$E140)&gt;0),-$F140,""))))</f>
        <v/>
      </c>
      <c r="L140" s="21">
        <f>IF(COUNTA($A140:$J140)=0,"",IF(OR($A140="",$C140="",$D140="",$E140="",$F140="",$G140="",$H140=""),"Review missing required fields",IF(DAY($C140)&lt;&gt;1,"Review period: use first day",IF(OR(AND($D140="Income",COUNTIF(Assumptions!$F$3:$F$6,$E140)=0),AND($D140="Expense",COUNTIF(Assumptions!$G$3:$G$9,$E140)=0)),"Review type and category",IF(OR(AND($D140="Income",NOT(OR($H140="Received",$H140="Pending",$H140="Void"))),AND($D140="Expense",NOT(OR($H140="Paid",$H140="Pending",$H140="Void")))),"Review type and status",IF(AND($H140="Pending",$I140&lt;&gt;"",$I140&lt;TODAY()-Assumptions!$B$6),"Review past due",IF($F140&gt;Assumptions!$B$5,"Review large amount","")))))))</f>
        <v/>
      </c>
    </row>
    <row r="141">
      <c r="A141" s="16" t="n"/>
      <c r="B141" s="16" t="n"/>
      <c r="C141" s="35" t="n"/>
      <c r="D141" s="16" t="n"/>
      <c r="E141" s="16" t="n"/>
      <c r="F141" s="36" t="n"/>
      <c r="G141" s="16" t="n"/>
      <c r="H141" s="16" t="n"/>
      <c r="I141" s="35" t="n"/>
      <c r="J141" s="19" t="n"/>
      <c r="K141" s="38">
        <f>IF(COUNTA($A141:$J141)=0,"",IF(OR($D141="",$E141="",$F141="",$H141=""),"",IF(AND($D141="Income",$H141="Received",COUNTIF(Assumptions!$F$3:$F$6,$E141)&gt;0),$F141,IF(AND($D141="Expense",$H141="Paid",COUNTIF(Assumptions!$G$3:$G$9,$E141)&gt;0),-$F141,""))))</f>
        <v/>
      </c>
      <c r="L141" s="23">
        <f>IF(COUNTA($A141:$J141)=0,"",IF(OR($A141="",$C141="",$D141="",$E141="",$F141="",$G141="",$H141=""),"Review missing required fields",IF(DAY($C141)&lt;&gt;1,"Review period: use first day",IF(OR(AND($D141="Income",COUNTIF(Assumptions!$F$3:$F$6,$E141)=0),AND($D141="Expense",COUNTIF(Assumptions!$G$3:$G$9,$E141)=0)),"Review type and category",IF(OR(AND($D141="Income",NOT(OR($H141="Received",$H141="Pending",$H141="Void"))),AND($D141="Expense",NOT(OR($H141="Paid",$H141="Pending",$H141="Void")))),"Review type and status",IF(AND($H141="Pending",$I141&lt;&gt;"",$I141&lt;TODAY()-Assumptions!$B$6),"Review past due",IF($F141&gt;Assumptions!$B$5,"Review large amount","")))))))</f>
        <v/>
      </c>
    </row>
    <row r="142">
      <c r="A142" s="16" t="n"/>
      <c r="B142" s="16" t="n"/>
      <c r="C142" s="35" t="n"/>
      <c r="D142" s="16" t="n"/>
      <c r="E142" s="16" t="n"/>
      <c r="F142" s="36" t="n"/>
      <c r="G142" s="16" t="n"/>
      <c r="H142" s="16" t="n"/>
      <c r="I142" s="35" t="n"/>
      <c r="J142" s="19" t="n"/>
      <c r="K142" s="37">
        <f>IF(COUNTA($A142:$J142)=0,"",IF(OR($D142="",$E142="",$F142="",$H142=""),"",IF(AND($D142="Income",$H142="Received",COUNTIF(Assumptions!$F$3:$F$6,$E142)&gt;0),$F142,IF(AND($D142="Expense",$H142="Paid",COUNTIF(Assumptions!$G$3:$G$9,$E142)&gt;0),-$F142,""))))</f>
        <v/>
      </c>
      <c r="L142" s="21">
        <f>IF(COUNTA($A142:$J142)=0,"",IF(OR($A142="",$C142="",$D142="",$E142="",$F142="",$G142="",$H142=""),"Review missing required fields",IF(DAY($C142)&lt;&gt;1,"Review period: use first day",IF(OR(AND($D142="Income",COUNTIF(Assumptions!$F$3:$F$6,$E142)=0),AND($D142="Expense",COUNTIF(Assumptions!$G$3:$G$9,$E142)=0)),"Review type and category",IF(OR(AND($D142="Income",NOT(OR($H142="Received",$H142="Pending",$H142="Void"))),AND($D142="Expense",NOT(OR($H142="Paid",$H142="Pending",$H142="Void")))),"Review type and status",IF(AND($H142="Pending",$I142&lt;&gt;"",$I142&lt;TODAY()-Assumptions!$B$6),"Review past due",IF($F142&gt;Assumptions!$B$5,"Review large amount","")))))))</f>
        <v/>
      </c>
    </row>
    <row r="143">
      <c r="A143" s="16" t="n"/>
      <c r="B143" s="16" t="n"/>
      <c r="C143" s="35" t="n"/>
      <c r="D143" s="16" t="n"/>
      <c r="E143" s="16" t="n"/>
      <c r="F143" s="36" t="n"/>
      <c r="G143" s="16" t="n"/>
      <c r="H143" s="16" t="n"/>
      <c r="I143" s="35" t="n"/>
      <c r="J143" s="19" t="n"/>
      <c r="K143" s="38">
        <f>IF(COUNTA($A143:$J143)=0,"",IF(OR($D143="",$E143="",$F143="",$H143=""),"",IF(AND($D143="Income",$H143="Received",COUNTIF(Assumptions!$F$3:$F$6,$E143)&gt;0),$F143,IF(AND($D143="Expense",$H143="Paid",COUNTIF(Assumptions!$G$3:$G$9,$E143)&gt;0),-$F143,""))))</f>
        <v/>
      </c>
      <c r="L143" s="23">
        <f>IF(COUNTA($A143:$J143)=0,"",IF(OR($A143="",$C143="",$D143="",$E143="",$F143="",$G143="",$H143=""),"Review missing required fields",IF(DAY($C143)&lt;&gt;1,"Review period: use first day",IF(OR(AND($D143="Income",COUNTIF(Assumptions!$F$3:$F$6,$E143)=0),AND($D143="Expense",COUNTIF(Assumptions!$G$3:$G$9,$E143)=0)),"Review type and category",IF(OR(AND($D143="Income",NOT(OR($H143="Received",$H143="Pending",$H143="Void"))),AND($D143="Expense",NOT(OR($H143="Paid",$H143="Pending",$H143="Void")))),"Review type and status",IF(AND($H143="Pending",$I143&lt;&gt;"",$I143&lt;TODAY()-Assumptions!$B$6),"Review past due",IF($F143&gt;Assumptions!$B$5,"Review large amount","")))))))</f>
        <v/>
      </c>
    </row>
    <row r="144">
      <c r="A144" s="16" t="n"/>
      <c r="B144" s="16" t="n"/>
      <c r="C144" s="35" t="n"/>
      <c r="D144" s="16" t="n"/>
      <c r="E144" s="16" t="n"/>
      <c r="F144" s="36" t="n"/>
      <c r="G144" s="16" t="n"/>
      <c r="H144" s="16" t="n"/>
      <c r="I144" s="35" t="n"/>
      <c r="J144" s="19" t="n"/>
      <c r="K144" s="37">
        <f>IF(COUNTA($A144:$J144)=0,"",IF(OR($D144="",$E144="",$F144="",$H144=""),"",IF(AND($D144="Income",$H144="Received",COUNTIF(Assumptions!$F$3:$F$6,$E144)&gt;0),$F144,IF(AND($D144="Expense",$H144="Paid",COUNTIF(Assumptions!$G$3:$G$9,$E144)&gt;0),-$F144,""))))</f>
        <v/>
      </c>
      <c r="L144" s="21">
        <f>IF(COUNTA($A144:$J144)=0,"",IF(OR($A144="",$C144="",$D144="",$E144="",$F144="",$G144="",$H144=""),"Review missing required fields",IF(DAY($C144)&lt;&gt;1,"Review period: use first day",IF(OR(AND($D144="Income",COUNTIF(Assumptions!$F$3:$F$6,$E144)=0),AND($D144="Expense",COUNTIF(Assumptions!$G$3:$G$9,$E144)=0)),"Review type and category",IF(OR(AND($D144="Income",NOT(OR($H144="Received",$H144="Pending",$H144="Void"))),AND($D144="Expense",NOT(OR($H144="Paid",$H144="Pending",$H144="Void")))),"Review type and status",IF(AND($H144="Pending",$I144&lt;&gt;"",$I144&lt;TODAY()-Assumptions!$B$6),"Review past due",IF($F144&gt;Assumptions!$B$5,"Review large amount","")))))))</f>
        <v/>
      </c>
    </row>
    <row r="145">
      <c r="A145" s="16" t="n"/>
      <c r="B145" s="16" t="n"/>
      <c r="C145" s="35" t="n"/>
      <c r="D145" s="16" t="n"/>
      <c r="E145" s="16" t="n"/>
      <c r="F145" s="36" t="n"/>
      <c r="G145" s="16" t="n"/>
      <c r="H145" s="16" t="n"/>
      <c r="I145" s="35" t="n"/>
      <c r="J145" s="19" t="n"/>
      <c r="K145" s="38">
        <f>IF(COUNTA($A145:$J145)=0,"",IF(OR($D145="",$E145="",$F145="",$H145=""),"",IF(AND($D145="Income",$H145="Received",COUNTIF(Assumptions!$F$3:$F$6,$E145)&gt;0),$F145,IF(AND($D145="Expense",$H145="Paid",COUNTIF(Assumptions!$G$3:$G$9,$E145)&gt;0),-$F145,""))))</f>
        <v/>
      </c>
      <c r="L145" s="23">
        <f>IF(COUNTA($A145:$J145)=0,"",IF(OR($A145="",$C145="",$D145="",$E145="",$F145="",$G145="",$H145=""),"Review missing required fields",IF(DAY($C145)&lt;&gt;1,"Review period: use first day",IF(OR(AND($D145="Income",COUNTIF(Assumptions!$F$3:$F$6,$E145)=0),AND($D145="Expense",COUNTIF(Assumptions!$G$3:$G$9,$E145)=0)),"Review type and category",IF(OR(AND($D145="Income",NOT(OR($H145="Received",$H145="Pending",$H145="Void"))),AND($D145="Expense",NOT(OR($H145="Paid",$H145="Pending",$H145="Void")))),"Review type and status",IF(AND($H145="Pending",$I145&lt;&gt;"",$I145&lt;TODAY()-Assumptions!$B$6),"Review past due",IF($F145&gt;Assumptions!$B$5,"Review large amount","")))))))</f>
        <v/>
      </c>
    </row>
    <row r="146">
      <c r="A146" s="16" t="n"/>
      <c r="B146" s="16" t="n"/>
      <c r="C146" s="35" t="n"/>
      <c r="D146" s="16" t="n"/>
      <c r="E146" s="16" t="n"/>
      <c r="F146" s="36" t="n"/>
      <c r="G146" s="16" t="n"/>
      <c r="H146" s="16" t="n"/>
      <c r="I146" s="35" t="n"/>
      <c r="J146" s="19" t="n"/>
      <c r="K146" s="37">
        <f>IF(COUNTA($A146:$J146)=0,"",IF(OR($D146="",$E146="",$F146="",$H146=""),"",IF(AND($D146="Income",$H146="Received",COUNTIF(Assumptions!$F$3:$F$6,$E146)&gt;0),$F146,IF(AND($D146="Expense",$H146="Paid",COUNTIF(Assumptions!$G$3:$G$9,$E146)&gt;0),-$F146,""))))</f>
        <v/>
      </c>
      <c r="L146" s="21">
        <f>IF(COUNTA($A146:$J146)=0,"",IF(OR($A146="",$C146="",$D146="",$E146="",$F146="",$G146="",$H146=""),"Review missing required fields",IF(DAY($C146)&lt;&gt;1,"Review period: use first day",IF(OR(AND($D146="Income",COUNTIF(Assumptions!$F$3:$F$6,$E146)=0),AND($D146="Expense",COUNTIF(Assumptions!$G$3:$G$9,$E146)=0)),"Review type and category",IF(OR(AND($D146="Income",NOT(OR($H146="Received",$H146="Pending",$H146="Void"))),AND($D146="Expense",NOT(OR($H146="Paid",$H146="Pending",$H146="Void")))),"Review type and status",IF(AND($H146="Pending",$I146&lt;&gt;"",$I146&lt;TODAY()-Assumptions!$B$6),"Review past due",IF($F146&gt;Assumptions!$B$5,"Review large amount","")))))))</f>
        <v/>
      </c>
    </row>
    <row r="147">
      <c r="A147" s="16" t="n"/>
      <c r="B147" s="16" t="n"/>
      <c r="C147" s="35" t="n"/>
      <c r="D147" s="16" t="n"/>
      <c r="E147" s="16" t="n"/>
      <c r="F147" s="36" t="n"/>
      <c r="G147" s="16" t="n"/>
      <c r="H147" s="16" t="n"/>
      <c r="I147" s="35" t="n"/>
      <c r="J147" s="19" t="n"/>
      <c r="K147" s="38">
        <f>IF(COUNTA($A147:$J147)=0,"",IF(OR($D147="",$E147="",$F147="",$H147=""),"",IF(AND($D147="Income",$H147="Received",COUNTIF(Assumptions!$F$3:$F$6,$E147)&gt;0),$F147,IF(AND($D147="Expense",$H147="Paid",COUNTIF(Assumptions!$G$3:$G$9,$E147)&gt;0),-$F147,""))))</f>
        <v/>
      </c>
      <c r="L147" s="23">
        <f>IF(COUNTA($A147:$J147)=0,"",IF(OR($A147="",$C147="",$D147="",$E147="",$F147="",$G147="",$H147=""),"Review missing required fields",IF(DAY($C147)&lt;&gt;1,"Review period: use first day",IF(OR(AND($D147="Income",COUNTIF(Assumptions!$F$3:$F$6,$E147)=0),AND($D147="Expense",COUNTIF(Assumptions!$G$3:$G$9,$E147)=0)),"Review type and category",IF(OR(AND($D147="Income",NOT(OR($H147="Received",$H147="Pending",$H147="Void"))),AND($D147="Expense",NOT(OR($H147="Paid",$H147="Pending",$H147="Void")))),"Review type and status",IF(AND($H147="Pending",$I147&lt;&gt;"",$I147&lt;TODAY()-Assumptions!$B$6),"Review past due",IF($F147&gt;Assumptions!$B$5,"Review large amount","")))))))</f>
        <v/>
      </c>
    </row>
    <row r="148">
      <c r="A148" s="16" t="n"/>
      <c r="B148" s="16" t="n"/>
      <c r="C148" s="35" t="n"/>
      <c r="D148" s="16" t="n"/>
      <c r="E148" s="16" t="n"/>
      <c r="F148" s="36" t="n"/>
      <c r="G148" s="16" t="n"/>
      <c r="H148" s="16" t="n"/>
      <c r="I148" s="35" t="n"/>
      <c r="J148" s="19" t="n"/>
      <c r="K148" s="37">
        <f>IF(COUNTA($A148:$J148)=0,"",IF(OR($D148="",$E148="",$F148="",$H148=""),"",IF(AND($D148="Income",$H148="Received",COUNTIF(Assumptions!$F$3:$F$6,$E148)&gt;0),$F148,IF(AND($D148="Expense",$H148="Paid",COUNTIF(Assumptions!$G$3:$G$9,$E148)&gt;0),-$F148,""))))</f>
        <v/>
      </c>
      <c r="L148" s="21">
        <f>IF(COUNTA($A148:$J148)=0,"",IF(OR($A148="",$C148="",$D148="",$E148="",$F148="",$G148="",$H148=""),"Review missing required fields",IF(DAY($C148)&lt;&gt;1,"Review period: use first day",IF(OR(AND($D148="Income",COUNTIF(Assumptions!$F$3:$F$6,$E148)=0),AND($D148="Expense",COUNTIF(Assumptions!$G$3:$G$9,$E148)=0)),"Review type and category",IF(OR(AND($D148="Income",NOT(OR($H148="Received",$H148="Pending",$H148="Void"))),AND($D148="Expense",NOT(OR($H148="Paid",$H148="Pending",$H148="Void")))),"Review type and status",IF(AND($H148="Pending",$I148&lt;&gt;"",$I148&lt;TODAY()-Assumptions!$B$6),"Review past due",IF($F148&gt;Assumptions!$B$5,"Review large amount","")))))))</f>
        <v/>
      </c>
    </row>
    <row r="149">
      <c r="A149" s="16" t="n"/>
      <c r="B149" s="16" t="n"/>
      <c r="C149" s="35" t="n"/>
      <c r="D149" s="16" t="n"/>
      <c r="E149" s="16" t="n"/>
      <c r="F149" s="36" t="n"/>
      <c r="G149" s="16" t="n"/>
      <c r="H149" s="16" t="n"/>
      <c r="I149" s="35" t="n"/>
      <c r="J149" s="19" t="n"/>
      <c r="K149" s="38">
        <f>IF(COUNTA($A149:$J149)=0,"",IF(OR($D149="",$E149="",$F149="",$H149=""),"",IF(AND($D149="Income",$H149="Received",COUNTIF(Assumptions!$F$3:$F$6,$E149)&gt;0),$F149,IF(AND($D149="Expense",$H149="Paid",COUNTIF(Assumptions!$G$3:$G$9,$E149)&gt;0),-$F149,""))))</f>
        <v/>
      </c>
      <c r="L149" s="23">
        <f>IF(COUNTA($A149:$J149)=0,"",IF(OR($A149="",$C149="",$D149="",$E149="",$F149="",$G149="",$H149=""),"Review missing required fields",IF(DAY($C149)&lt;&gt;1,"Review period: use first day",IF(OR(AND($D149="Income",COUNTIF(Assumptions!$F$3:$F$6,$E149)=0),AND($D149="Expense",COUNTIF(Assumptions!$G$3:$G$9,$E149)=0)),"Review type and category",IF(OR(AND($D149="Income",NOT(OR($H149="Received",$H149="Pending",$H149="Void"))),AND($D149="Expense",NOT(OR($H149="Paid",$H149="Pending",$H149="Void")))),"Review type and status",IF(AND($H149="Pending",$I149&lt;&gt;"",$I149&lt;TODAY()-Assumptions!$B$6),"Review past due",IF($F149&gt;Assumptions!$B$5,"Review large amount","")))))))</f>
        <v/>
      </c>
    </row>
    <row r="150">
      <c r="A150" s="16" t="n"/>
      <c r="B150" s="16" t="n"/>
      <c r="C150" s="35" t="n"/>
      <c r="D150" s="16" t="n"/>
      <c r="E150" s="16" t="n"/>
      <c r="F150" s="36" t="n"/>
      <c r="G150" s="16" t="n"/>
      <c r="H150" s="16" t="n"/>
      <c r="I150" s="35" t="n"/>
      <c r="J150" s="19" t="n"/>
      <c r="K150" s="37">
        <f>IF(COUNTA($A150:$J150)=0,"",IF(OR($D150="",$E150="",$F150="",$H150=""),"",IF(AND($D150="Income",$H150="Received",COUNTIF(Assumptions!$F$3:$F$6,$E150)&gt;0),$F150,IF(AND($D150="Expense",$H150="Paid",COUNTIF(Assumptions!$G$3:$G$9,$E150)&gt;0),-$F150,""))))</f>
        <v/>
      </c>
      <c r="L150" s="21">
        <f>IF(COUNTA($A150:$J150)=0,"",IF(OR($A150="",$C150="",$D150="",$E150="",$F150="",$G150="",$H150=""),"Review missing required fields",IF(DAY($C150)&lt;&gt;1,"Review period: use first day",IF(OR(AND($D150="Income",COUNTIF(Assumptions!$F$3:$F$6,$E150)=0),AND($D150="Expense",COUNTIF(Assumptions!$G$3:$G$9,$E150)=0)),"Review type and category",IF(OR(AND($D150="Income",NOT(OR($H150="Received",$H150="Pending",$H150="Void"))),AND($D150="Expense",NOT(OR($H150="Paid",$H150="Pending",$H150="Void")))),"Review type and status",IF(AND($H150="Pending",$I150&lt;&gt;"",$I150&lt;TODAY()-Assumptions!$B$6),"Review past due",IF($F150&gt;Assumptions!$B$5,"Review large amount","")))))))</f>
        <v/>
      </c>
    </row>
    <row r="151">
      <c r="A151" s="16" t="n"/>
      <c r="B151" s="16" t="n"/>
      <c r="C151" s="35" t="n"/>
      <c r="D151" s="16" t="n"/>
      <c r="E151" s="16" t="n"/>
      <c r="F151" s="36" t="n"/>
      <c r="G151" s="16" t="n"/>
      <c r="H151" s="16" t="n"/>
      <c r="I151" s="35" t="n"/>
      <c r="J151" s="19" t="n"/>
      <c r="K151" s="38">
        <f>IF(COUNTA($A151:$J151)=0,"",IF(OR($D151="",$E151="",$F151="",$H151=""),"",IF(AND($D151="Income",$H151="Received",COUNTIF(Assumptions!$F$3:$F$6,$E151)&gt;0),$F151,IF(AND($D151="Expense",$H151="Paid",COUNTIF(Assumptions!$G$3:$G$9,$E151)&gt;0),-$F151,""))))</f>
        <v/>
      </c>
      <c r="L151" s="23">
        <f>IF(COUNTA($A151:$J151)=0,"",IF(OR($A151="",$C151="",$D151="",$E151="",$F151="",$G151="",$H151=""),"Review missing required fields",IF(DAY($C151)&lt;&gt;1,"Review period: use first day",IF(OR(AND($D151="Income",COUNTIF(Assumptions!$F$3:$F$6,$E151)=0),AND($D151="Expense",COUNTIF(Assumptions!$G$3:$G$9,$E151)=0)),"Review type and category",IF(OR(AND($D151="Income",NOT(OR($H151="Received",$H151="Pending",$H151="Void"))),AND($D151="Expense",NOT(OR($H151="Paid",$H151="Pending",$H151="Void")))),"Review type and status",IF(AND($H151="Pending",$I151&lt;&gt;"",$I151&lt;TODAY()-Assumptions!$B$6),"Review past due",IF($F151&gt;Assumptions!$B$5,"Review large amount","")))))))</f>
        <v/>
      </c>
    </row>
    <row r="152">
      <c r="A152" s="16" t="n"/>
      <c r="B152" s="16" t="n"/>
      <c r="C152" s="35" t="n"/>
      <c r="D152" s="16" t="n"/>
      <c r="E152" s="16" t="n"/>
      <c r="F152" s="36" t="n"/>
      <c r="G152" s="16" t="n"/>
      <c r="H152" s="16" t="n"/>
      <c r="I152" s="35" t="n"/>
      <c r="J152" s="19" t="n"/>
      <c r="K152" s="37">
        <f>IF(COUNTA($A152:$J152)=0,"",IF(OR($D152="",$E152="",$F152="",$H152=""),"",IF(AND($D152="Income",$H152="Received",COUNTIF(Assumptions!$F$3:$F$6,$E152)&gt;0),$F152,IF(AND($D152="Expense",$H152="Paid",COUNTIF(Assumptions!$G$3:$G$9,$E152)&gt;0),-$F152,""))))</f>
        <v/>
      </c>
      <c r="L152" s="21">
        <f>IF(COUNTA($A152:$J152)=0,"",IF(OR($A152="",$C152="",$D152="",$E152="",$F152="",$G152="",$H152=""),"Review missing required fields",IF(DAY($C152)&lt;&gt;1,"Review period: use first day",IF(OR(AND($D152="Income",COUNTIF(Assumptions!$F$3:$F$6,$E152)=0),AND($D152="Expense",COUNTIF(Assumptions!$G$3:$G$9,$E152)=0)),"Review type and category",IF(OR(AND($D152="Income",NOT(OR($H152="Received",$H152="Pending",$H152="Void"))),AND($D152="Expense",NOT(OR($H152="Paid",$H152="Pending",$H152="Void")))),"Review type and status",IF(AND($H152="Pending",$I152&lt;&gt;"",$I152&lt;TODAY()-Assumptions!$B$6),"Review past due",IF($F152&gt;Assumptions!$B$5,"Review large amount","")))))))</f>
        <v/>
      </c>
    </row>
    <row r="153">
      <c r="A153" s="16" t="n"/>
      <c r="B153" s="16" t="n"/>
      <c r="C153" s="35" t="n"/>
      <c r="D153" s="16" t="n"/>
      <c r="E153" s="16" t="n"/>
      <c r="F153" s="36" t="n"/>
      <c r="G153" s="16" t="n"/>
      <c r="H153" s="16" t="n"/>
      <c r="I153" s="35" t="n"/>
      <c r="J153" s="19" t="n"/>
      <c r="K153" s="38">
        <f>IF(COUNTA($A153:$J153)=0,"",IF(OR($D153="",$E153="",$F153="",$H153=""),"",IF(AND($D153="Income",$H153="Received",COUNTIF(Assumptions!$F$3:$F$6,$E153)&gt;0),$F153,IF(AND($D153="Expense",$H153="Paid",COUNTIF(Assumptions!$G$3:$G$9,$E153)&gt;0),-$F153,""))))</f>
        <v/>
      </c>
      <c r="L153" s="23">
        <f>IF(COUNTA($A153:$J153)=0,"",IF(OR($A153="",$C153="",$D153="",$E153="",$F153="",$G153="",$H153=""),"Review missing required fields",IF(DAY($C153)&lt;&gt;1,"Review period: use first day",IF(OR(AND($D153="Income",COUNTIF(Assumptions!$F$3:$F$6,$E153)=0),AND($D153="Expense",COUNTIF(Assumptions!$G$3:$G$9,$E153)=0)),"Review type and category",IF(OR(AND($D153="Income",NOT(OR($H153="Received",$H153="Pending",$H153="Void"))),AND($D153="Expense",NOT(OR($H153="Paid",$H153="Pending",$H153="Void")))),"Review type and status",IF(AND($H153="Pending",$I153&lt;&gt;"",$I153&lt;TODAY()-Assumptions!$B$6),"Review past due",IF($F153&gt;Assumptions!$B$5,"Review large amount","")))))))</f>
        <v/>
      </c>
    </row>
  </sheetData>
  <autoFilter ref="A3:L153"/>
  <mergeCells count="1">
    <mergeCell ref="A1:L1"/>
  </mergeCells>
  <conditionalFormatting sqref="L4:L153">
    <cfRule type="expression" priority="1" dxfId="1">
      <formula>LEFT($L4,6)="Review"</formula>
    </cfRule>
  </conditionalFormatting>
  <conditionalFormatting sqref="F4:F153">
    <cfRule type="expression" priority="2" dxfId="2">
      <formula>AND(ISNUMBER($F4),$F4&gt;Assumptions!$B$5)</formula>
    </cfRule>
  </conditionalFormatting>
  <conditionalFormatting sqref="K4:K153">
    <cfRule type="expression" priority="3" dxfId="3">
      <formula>$K4&gt;0</formula>
    </cfRule>
    <cfRule type="expression" priority="4" dxfId="4">
      <formula>$K4&lt;0</formula>
    </cfRule>
  </conditionalFormatting>
  <dataValidations count="8">
    <dataValidation sqref="A4:A153" showDropDown="0" showInputMessage="0" showErrorMessage="0" allowBlank="0" errorTitle="Invalid facility" error="Select a facility from the Assumptions sheet." type="list">
      <formula1>INDIRECT("Assumptions!$I$3:$I$4")</formula1>
    </dataValidation>
    <dataValidation sqref="C4:C153" showDropDown="0" showInputMessage="0" showErrorMessage="0" allowBlank="0" errorTitle="Invalid period" error="Enter a valid period date within the allowed range." promptTitle="Monthly period" prompt="Use the first day of the month in MM/DD/YYYY format." type="date" operator="between">
      <formula1>DATE(2021,1,1)</formula1>
      <formula2>DATE(2031,12,31)</formula2>
    </dataValidation>
    <dataValidation sqref="D4:D153" showDropDown="0" showInputMessage="0" showErrorMessage="0" allowBlank="0" errorTitle="Invalid entry type" error="Select Income or Expense." type="list">
      <formula1>INDIRECT("Assumptions!$D$3:$D$4")</formula1>
    </dataValidation>
    <dataValidation sqref="E4:E153" showDropDown="0" showInputMessage="0" showErrorMessage="0" allowBlank="0" errorTitle="Invalid category" error="Select a listed income or expense category." type="list">
      <formula1>INDIRECT("Assumptions!$H$3:$H$13")</formula1>
    </dataValidation>
    <dataValidation sqref="F4:F153" showDropDown="0" showInputMessage="0" showErrorMessage="0" allowBlank="0" errorTitle="Invalid amount" error="Enter a nonnegative dollar amount." type="decimal" operator="between">
      <formula1>0</formula1>
      <formula2>100000000</formula2>
    </dataValidation>
    <dataValidation sqref="G4:G153" showDropDown="0" showInputMessage="0" showErrorMessage="0" allowBlank="0" errorTitle="Invalid owner" error="Select an owner from the Assumptions sheet." type="list">
      <formula1>INDIRECT("Assumptions!$J$3:$J$6")</formula1>
    </dataValidation>
    <dataValidation sqref="H4:H153" showDropDown="0" showInputMessage="0" showErrorMessage="0" allowBlank="0" errorTitle="Invalid status" error="Select Received, Paid, Pending, or Void." type="list">
      <formula1>INDIRECT("Assumptions!$E$3:$E$6")</formula1>
    </dataValidation>
    <dataValidation sqref="I4:I153" showDropDown="0" showInputMessage="0" showErrorMessage="0" allowBlank="0" errorTitle="Invalid due date" error="Enter a valid due date within the allowed range." type="date" operator="between">
      <formula1>DATE(2021,1,1)</formula1>
      <formula2>DATE(2031,12,31)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3"/>
  <sheetViews>
    <sheetView showGridLines="0" zoomScale="8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2" customWidth="1" min="1" max="1"/>
    <col width="46" customWidth="1" min="2" max="2"/>
    <col width="3" customWidth="1" min="3" max="3"/>
    <col width="15" customWidth="1" min="4" max="4"/>
    <col width="14" customWidth="1" min="5" max="5"/>
    <col width="24" customWidth="1" min="6" max="6"/>
    <col width="27" customWidth="1" min="7" max="7"/>
    <col width="27" customWidth="1" min="8" max="8"/>
    <col width="36" customWidth="1" min="9" max="9"/>
    <col width="28" customWidth="1" min="10" max="10"/>
    <col width="36" customWidth="1" min="11" max="11"/>
  </cols>
  <sheetData>
    <row r="1" ht="28" customHeight="1">
      <c r="A1" s="1" t="inlineStr">
        <is>
          <t>Self Storage Profit and Loss Statement — Assumptions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9" t="n"/>
    </row>
    <row r="2" ht="24" customHeight="1">
      <c r="A2" s="24" t="inlineStr">
        <is>
          <t>Setting</t>
        </is>
      </c>
      <c r="B2" s="24" t="inlineStr">
        <is>
          <t>Value</t>
        </is>
      </c>
      <c r="D2" s="24" t="inlineStr">
        <is>
          <t>Entry Types</t>
        </is>
      </c>
      <c r="E2" s="24" t="inlineStr">
        <is>
          <t>Statuses</t>
        </is>
      </c>
      <c r="F2" s="24" t="inlineStr">
        <is>
          <t>Income Categories</t>
        </is>
      </c>
      <c r="G2" s="24" t="inlineStr">
        <is>
          <t>Expense Categories</t>
        </is>
      </c>
      <c r="H2" s="24" t="inlineStr">
        <is>
          <t>All Categories</t>
        </is>
      </c>
      <c r="I2" s="24" t="inlineStr">
        <is>
          <t>Facilities</t>
        </is>
      </c>
      <c r="J2" s="24" t="inlineStr">
        <is>
          <t>Owners</t>
        </is>
      </c>
      <c r="K2" s="24" t="inlineStr">
        <is>
          <t>Facility Selections</t>
        </is>
      </c>
    </row>
    <row r="3">
      <c r="A3" s="2" t="inlineStr">
        <is>
          <t>Selected Facility</t>
        </is>
      </c>
      <c r="B3" s="16" t="inlineStr">
        <is>
          <t>All Facilities</t>
        </is>
      </c>
      <c r="D3" s="23" t="inlineStr">
        <is>
          <t>Income</t>
        </is>
      </c>
      <c r="E3" s="23" t="inlineStr">
        <is>
          <t>Received</t>
        </is>
      </c>
      <c r="F3" s="23" t="inlineStr">
        <is>
          <t>Rental Income</t>
        </is>
      </c>
      <c r="G3" s="23" t="inlineStr">
        <is>
          <t>Payroll</t>
        </is>
      </c>
      <c r="H3" s="23" t="inlineStr">
        <is>
          <t>Rental Income</t>
        </is>
      </c>
      <c r="I3" s="19" t="inlineStr">
        <is>
          <t>Fictional Cedar Lantern Storage</t>
        </is>
      </c>
      <c r="J3" s="19" t="inlineStr">
        <is>
          <t>Avery Quill (Fictional)</t>
        </is>
      </c>
      <c r="K3" s="23" t="inlineStr">
        <is>
          <t>All Facilities</t>
        </is>
      </c>
    </row>
    <row r="4">
      <c r="A4" s="4" t="inlineStr">
        <is>
          <t>Statement Period</t>
        </is>
      </c>
      <c r="B4" s="35" t="n">
        <v>46266</v>
      </c>
      <c r="D4" s="21" t="inlineStr">
        <is>
          <t>Expense</t>
        </is>
      </c>
      <c r="E4" s="21" t="inlineStr">
        <is>
          <t>Paid</t>
        </is>
      </c>
      <c r="F4" s="21" t="inlineStr">
        <is>
          <t>Late &amp; Admin Fees</t>
        </is>
      </c>
      <c r="G4" s="21" t="inlineStr">
        <is>
          <t>Utilities</t>
        </is>
      </c>
      <c r="H4" s="21" t="inlineStr">
        <is>
          <t>Late &amp; Admin Fees</t>
        </is>
      </c>
      <c r="I4" s="19" t="inlineStr">
        <is>
          <t>Fictional Blue Heron Mini Storage</t>
        </is>
      </c>
      <c r="J4" s="19" t="inlineStr">
        <is>
          <t>Jordan Pike (Fictional)</t>
        </is>
      </c>
      <c r="K4" s="21">
        <f>I3</f>
        <v/>
      </c>
    </row>
    <row r="5">
      <c r="A5" s="2" t="inlineStr">
        <is>
          <t>Large Amount Review Threshold</t>
        </is>
      </c>
      <c r="B5" s="36" t="n">
        <v>20000</v>
      </c>
      <c r="D5" s="23" t="n"/>
      <c r="E5" s="23" t="inlineStr">
        <is>
          <t>Pending</t>
        </is>
      </c>
      <c r="F5" s="23" t="inlineStr">
        <is>
          <t>Merchandise Sales</t>
        </is>
      </c>
      <c r="G5" s="23" t="inlineStr">
        <is>
          <t>Repairs &amp; Maintenance</t>
        </is>
      </c>
      <c r="H5" s="23" t="inlineStr">
        <is>
          <t>Merchandise Sales</t>
        </is>
      </c>
      <c r="I5" s="23" t="n"/>
      <c r="J5" s="19" t="inlineStr">
        <is>
          <t>Morgan Vale (Fictional)</t>
        </is>
      </c>
      <c r="K5" s="23">
        <f>I4</f>
        <v/>
      </c>
    </row>
    <row r="6">
      <c r="A6" s="4" t="inlineStr">
        <is>
          <t>Past-Due Grace Days</t>
        </is>
      </c>
      <c r="B6" s="25" t="n">
        <v>0</v>
      </c>
      <c r="D6" s="21" t="n"/>
      <c r="E6" s="21" t="inlineStr">
        <is>
          <t>Void</t>
        </is>
      </c>
      <c r="F6" s="21" t="inlineStr">
        <is>
          <t>Other Income</t>
        </is>
      </c>
      <c r="G6" s="21" t="inlineStr">
        <is>
          <t>Marketing</t>
        </is>
      </c>
      <c r="H6" s="21" t="inlineStr">
        <is>
          <t>Other Income</t>
        </is>
      </c>
      <c r="I6" s="21" t="n"/>
      <c r="J6" s="19" t="inlineStr">
        <is>
          <t>Riley North (Fictional)</t>
        </is>
      </c>
      <c r="K6" s="21" t="n"/>
    </row>
    <row r="7">
      <c r="A7" s="26" t="inlineStr">
        <is>
          <t>Included Statuses</t>
        </is>
      </c>
      <c r="B7" s="23" t="inlineStr">
        <is>
          <t>Income: Received; expenses: Paid</t>
        </is>
      </c>
      <c r="D7" s="23" t="n"/>
      <c r="E7" s="23" t="n"/>
      <c r="F7" s="23" t="n"/>
      <c r="G7" s="23" t="inlineStr">
        <is>
          <t>Insurance</t>
        </is>
      </c>
      <c r="H7" s="23" t="inlineStr">
        <is>
          <t>Payroll</t>
        </is>
      </c>
      <c r="I7" s="23" t="n"/>
      <c r="J7" s="23" t="n"/>
      <c r="K7" s="23" t="n"/>
    </row>
    <row r="8">
      <c r="A8" s="27" t="inlineStr">
        <is>
          <t>Entry Method</t>
        </is>
      </c>
      <c r="B8" s="21" t="inlineStr">
        <is>
          <t>Manual records; review warnings before using the statement.</t>
        </is>
      </c>
      <c r="D8" s="21" t="n"/>
      <c r="E8" s="21" t="n"/>
      <c r="F8" s="21" t="n"/>
      <c r="G8" s="21" t="inlineStr">
        <is>
          <t>Property Tax</t>
        </is>
      </c>
      <c r="H8" s="21" t="inlineStr">
        <is>
          <t>Utilities</t>
        </is>
      </c>
      <c r="I8" s="21" t="n"/>
      <c r="J8" s="21" t="n"/>
      <c r="K8" s="21" t="n"/>
    </row>
    <row r="9">
      <c r="D9" s="23" t="n"/>
      <c r="E9" s="23" t="n"/>
      <c r="F9" s="23" t="n"/>
      <c r="G9" s="23" t="inlineStr">
        <is>
          <t>Other Operating Expense</t>
        </is>
      </c>
      <c r="H9" s="23" t="inlineStr">
        <is>
          <t>Repairs &amp; Maintenance</t>
        </is>
      </c>
      <c r="I9" s="23" t="n"/>
      <c r="J9" s="23" t="n"/>
      <c r="K9" s="23" t="n"/>
    </row>
    <row r="10">
      <c r="D10" s="21" t="n"/>
      <c r="E10" s="21" t="n"/>
      <c r="F10" s="21" t="n"/>
      <c r="G10" s="21" t="n"/>
      <c r="H10" s="21" t="inlineStr">
        <is>
          <t>Marketing</t>
        </is>
      </c>
      <c r="I10" s="21" t="n"/>
      <c r="J10" s="21" t="n"/>
      <c r="K10" s="21" t="n"/>
    </row>
    <row r="11">
      <c r="D11" s="23" t="n"/>
      <c r="E11" s="23" t="n"/>
      <c r="F11" s="23" t="n"/>
      <c r="G11" s="23" t="n"/>
      <c r="H11" s="23" t="inlineStr">
        <is>
          <t>Insurance</t>
        </is>
      </c>
      <c r="I11" s="23" t="n"/>
      <c r="J11" s="23" t="n"/>
      <c r="K11" s="23" t="n"/>
    </row>
    <row r="12">
      <c r="D12" s="21" t="n"/>
      <c r="E12" s="21" t="n"/>
      <c r="F12" s="21" t="n"/>
      <c r="G12" s="21" t="n"/>
      <c r="H12" s="21" t="inlineStr">
        <is>
          <t>Property Tax</t>
        </is>
      </c>
      <c r="I12" s="21" t="n"/>
      <c r="J12" s="21" t="n"/>
      <c r="K12" s="21" t="n"/>
    </row>
    <row r="13">
      <c r="D13" s="23" t="n"/>
      <c r="E13" s="23" t="n"/>
      <c r="F13" s="23" t="n"/>
      <c r="G13" s="23" t="n"/>
      <c r="H13" s="23" t="inlineStr">
        <is>
          <t>Other Operating Expense</t>
        </is>
      </c>
      <c r="I13" s="23" t="n"/>
      <c r="J13" s="23" t="n"/>
      <c r="K13" s="23" t="n"/>
    </row>
  </sheetData>
  <mergeCells count="1">
    <mergeCell ref="A1:K1"/>
  </mergeCells>
  <dataValidations count="4">
    <dataValidation sqref="B3" showDropDown="0" showInputMessage="0" showErrorMessage="0" allowBlank="0" errorTitle="Facility selection needed" error="Select a facility shown in the list." promptTitle="Statement facility" prompt="Choose one facility or All Facilities." type="list">
      <formula1>=$K$3:$K$5</formula1>
    </dataValidation>
    <dataValidation sqref="B4" showDropDown="0" showInputMessage="0" showErrorMessage="0" allowBlank="0" errorTitle="Invalid statement period" error="Enter a valid monthly statement date within the allowed range." promptTitle="Statement period" prompt="Enter the first day of the month using MM/DD/YYYY." type="date" operator="between">
      <formula1>DATE(2021,1,1)</formula1>
      <formula2>DATE(2031,12,31)</formula2>
    </dataValidation>
    <dataValidation sqref="B5" showDropDown="0" showInputMessage="0" showErrorMessage="0" allowBlank="0" errorTitle="Invalid threshold" error="Enter a nonnegative dollar threshold." type="decimal" operator="between">
      <formula1>0</formula1>
      <formula2>100000000</formula2>
    </dataValidation>
    <dataValidation sqref="B6" showDropDown="0" showInputMessage="0" showErrorMessage="0" allowBlank="0" errorTitle="Invalid grace period" error="Enter grace days from 0 through 365." type="whole" operator="between">
      <formula1>0</formula1>
      <formula2>365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2026-09-11T19:49:41Z</dcterms:created>
  <dcterms:modified xmlns:dcterms="http://purl.org/dc/terms/" xmlns:xsi="http://www.w3.org/2001/XMLSchema-instance" xsi:type="dcterms:W3CDTF">2026-09-11T19:49:42+00:00Z</dcterms:modified>
</cp:coreProperties>
</file>