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acility Periods" sheetId="2" state="visible" r:id="rId2"/>
    <sheet xmlns:r="http://schemas.openxmlformats.org/officeDocument/2006/relationships" name="Owner Schedule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'Summary'!$A$3:$B$15</definedName>
    <definedName name="_xlnm._FilterDatabase" localSheetId="1" hidden="1">'Facility Periods'!$A$5:$H$105</definedName>
    <definedName name="_xlnm._FilterDatabase" localSheetId="2" hidden="1">'Owner Schedule'!$A$5:$J$105</definedName>
    <definedName name="_xlnm._FilterDatabase" localSheetId="3" hidden="1">'Assumptions'!$A$8:$F$108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47D89"/>
      <sz val="10"/>
    </font>
    <font>
      <name val="Calibri"/>
      <b val="1"/>
      <color rgb="00FFFFFF"/>
      <sz val="11"/>
    </font>
    <font>
      <name val="Calibri"/>
      <b val="1"/>
      <color rgb="0016324F"/>
      <sz val="10"/>
    </font>
    <font>
      <name val="Calibri"/>
      <color rgb="0016324F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top" wrapText="1"/>
    </xf>
    <xf numFmtId="165" fontId="5" fillId="5" borderId="1" applyAlignment="1" pivotButton="0" quotePrefix="0" xfId="0">
      <alignment horizontal="right" vertical="center"/>
    </xf>
    <xf numFmtId="10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 wrapText="1"/>
    </xf>
    <xf numFmtId="10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 wrapText="1"/>
    </xf>
    <xf numFmtId="10" fontId="5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Scheduled Amount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F0A91D"/>
            </a:solidFill>
            <a:ln xmlns:a="http://schemas.openxmlformats.org/drawingml/2006/main">
              <a:solidFill>
                <a:srgbClr val="F0A91D"/>
              </a:solidFill>
              <a:prstDash val="solid"/>
            </a:ln>
          </spPr>
          <cat>
            <numRef>
              <f>'Summary'!$D$4:$D$9</f>
            </numRef>
          </cat>
          <val>
            <numRef>
              <f>'Summary'!$E$4:$E$9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Scheduled Amount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31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9" customWidth="1" min="2" max="2"/>
    <col width="3" customWidth="1" min="3" max="3"/>
    <col width="23" customWidth="1" min="4" max="4"/>
    <col width="19" customWidth="1" min="5" max="5"/>
    <col width="3" customWidth="1" min="6" max="6"/>
    <col width="13" customWidth="1" min="7" max="7"/>
    <col width="13" customWidth="1" min="8" max="8"/>
  </cols>
  <sheetData>
    <row r="1" ht="28" customHeight="1">
      <c r="A1" s="1" t="inlineStr">
        <is>
          <t>Self Storage Owner Distribution Schedule</t>
        </is>
      </c>
      <c r="B1" s="25" t="n"/>
      <c r="C1" s="25" t="n"/>
      <c r="D1" s="25" t="n"/>
      <c r="E1" s="25" t="n"/>
      <c r="F1" s="25" t="n"/>
      <c r="G1" s="25" t="n"/>
      <c r="H1" s="26" t="n"/>
    </row>
    <row r="2" ht="30" customHeight="1">
      <c r="A2" s="3" t="inlineStr">
        <is>
          <t>Indicators below are calculated from the fictional facility periods, owner schedule, and ownership allocation entries.</t>
        </is>
      </c>
    </row>
    <row r="3" ht="30" customHeight="1">
      <c r="A3" s="4" t="inlineStr">
        <is>
          <t>Indicator</t>
        </is>
      </c>
      <c r="B3" s="4" t="inlineStr">
        <is>
          <t>Calculated Value</t>
        </is>
      </c>
      <c r="D3" s="4" t="inlineStr">
        <is>
          <t>Distribution Status</t>
        </is>
      </c>
      <c r="E3" s="4" t="inlineStr">
        <is>
          <t>Scheduled Amount</t>
        </is>
      </c>
    </row>
    <row r="4">
      <c r="A4" s="5" t="inlineStr">
        <is>
          <t>Review As Of Date</t>
        </is>
      </c>
      <c r="B4" s="6">
        <f>Assumptions!B3</f>
        <v/>
      </c>
      <c r="D4" s="7" t="inlineStr">
        <is>
          <t>Planned</t>
        </is>
      </c>
      <c r="E4" s="8">
        <f>SUMIF('Owner Schedule'!$G$6:$G$105,D4,'Owner Schedule'!$E$6:$E$105)</f>
        <v/>
      </c>
    </row>
    <row r="5">
      <c r="A5" s="9" t="inlineStr">
        <is>
          <t>Facility Period Records</t>
        </is>
      </c>
      <c r="B5" s="10">
        <f>COUNTIFS('Facility Periods'!A6:A105,"&lt;&gt;",'Facility Periods'!B6:B105,"&lt;&gt;")</f>
        <v/>
      </c>
      <c r="D5" s="11" t="inlineStr">
        <is>
          <t>Approved</t>
        </is>
      </c>
      <c r="E5" s="12">
        <f>SUMIF('Owner Schedule'!$G$6:$G$105,D5,'Owner Schedule'!$E$6:$E$105)</f>
        <v/>
      </c>
    </row>
    <row r="6">
      <c r="A6" s="5" t="inlineStr">
        <is>
          <t>Total Cash Available</t>
        </is>
      </c>
      <c r="B6" s="8">
        <f>SUM('Facility Periods'!C6:C105)</f>
        <v/>
      </c>
      <c r="D6" s="7" t="inlineStr">
        <is>
          <t>Partially Paid</t>
        </is>
      </c>
      <c r="E6" s="8">
        <f>SUMIF('Owner Schedule'!$G$6:$G$105,D6,'Owner Schedule'!$E$6:$E$105)</f>
        <v/>
      </c>
    </row>
    <row r="7">
      <c r="A7" s="9" t="inlineStr">
        <is>
          <t>Total Reserves</t>
        </is>
      </c>
      <c r="B7" s="12">
        <f>SUM('Facility Periods'!D6:D105)</f>
        <v/>
      </c>
      <c r="D7" s="11" t="inlineStr">
        <is>
          <t>Paid</t>
        </is>
      </c>
      <c r="E7" s="12">
        <f>SUMIF('Owner Schedule'!$G$6:$G$105,D7,'Owner Schedule'!$E$6:$E$105)</f>
        <v/>
      </c>
    </row>
    <row r="8">
      <c r="A8" s="5" t="inlineStr">
        <is>
          <t>Distributable Cash</t>
        </is>
      </c>
      <c r="B8" s="8">
        <f>SUM('Facility Periods'!E6:E105)</f>
        <v/>
      </c>
      <c r="D8" s="7" t="inlineStr">
        <is>
          <t>Held</t>
        </is>
      </c>
      <c r="E8" s="8">
        <f>SUMIF('Owner Schedule'!$G$6:$G$105,D8,'Owner Schedule'!$E$6:$E$105)</f>
        <v/>
      </c>
    </row>
    <row r="9">
      <c r="A9" s="9" t="inlineStr">
        <is>
          <t>Scheduled Owner Distributions</t>
        </is>
      </c>
      <c r="B9" s="12">
        <f>SUM('Owner Schedule'!E6:E105)</f>
        <v/>
      </c>
      <c r="D9" s="11" t="inlineStr">
        <is>
          <t>Canceled</t>
        </is>
      </c>
      <c r="E9" s="12">
        <f>SUMIF('Owner Schedule'!$G$6:$G$105,D9,'Owner Schedule'!$E$6:$E$105)</f>
        <v/>
      </c>
    </row>
    <row r="10">
      <c r="A10" s="5" t="inlineStr">
        <is>
          <t>Paid Amount</t>
        </is>
      </c>
      <c r="B10" s="8">
        <f>SUM('Owner Schedule'!F6:F105)</f>
        <v/>
      </c>
    </row>
    <row r="11">
      <c r="A11" s="9" t="inlineStr">
        <is>
          <t>Outstanding Amount</t>
        </is>
      </c>
      <c r="B11" s="12">
        <f>IFERROR(MAX(0,B9-B10),"")</f>
        <v/>
      </c>
    </row>
    <row r="12">
      <c r="A12" s="5" t="inlineStr">
        <is>
          <t>Paid Percentage</t>
        </is>
      </c>
      <c r="B12" s="13">
        <f>IFERROR(B10/B9,"")</f>
        <v/>
      </c>
    </row>
    <row r="13">
      <c r="A13" s="9" t="inlineStr">
        <is>
          <t>Distribution Rows Needing Review</t>
        </is>
      </c>
      <c r="B13" s="10">
        <f>COUNTIF('Owner Schedule'!I6:I105,"?*")</f>
        <v/>
      </c>
    </row>
    <row r="14">
      <c r="A14" s="5" t="inlineStr">
        <is>
          <t>Facility Period Rows Needing Review</t>
        </is>
      </c>
      <c r="B14" s="14">
        <f>COUNTIF('Facility Periods'!G6:G105,"?*")</f>
        <v/>
      </c>
    </row>
    <row r="15">
      <c r="A15" s="9" t="inlineStr">
        <is>
          <t>Allocation Rows Needing Review</t>
        </is>
      </c>
      <c r="B15" s="10">
        <f>COUNTIF(Assumptions!E9:E108,"?*")</f>
        <v/>
      </c>
    </row>
  </sheetData>
  <autoFilter ref="A3:B15"/>
  <mergeCells count="1">
    <mergeCell ref="A1:H1"/>
  </mergeCells>
  <conditionalFormatting sqref="B13:B15">
    <cfRule type="expression" priority="1" dxfId="0">
      <formula>B13&gt;0</formula>
    </cfRule>
  </conditionalFormatting>
  <conditionalFormatting sqref="B12">
    <cfRule type="expression" priority="2" dxfId="1">
      <formula>AND(B12&lt;&gt;"",B12&gt;=1)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H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7" customWidth="1" min="3" max="3"/>
    <col width="16" customWidth="1" min="4" max="4"/>
    <col width="19" customWidth="1" min="5" max="5"/>
    <col width="14" customWidth="1" min="6" max="6"/>
    <col width="30" customWidth="1" min="7" max="7"/>
    <col width="48" customWidth="1" min="8" max="8"/>
  </cols>
  <sheetData>
    <row r="1" ht="28" customHeight="1">
      <c r="A1" s="1" t="inlineStr">
        <is>
          <t>Facility Period Cash and Reserve Schedule</t>
        </is>
      </c>
      <c r="B1" s="25" t="n"/>
      <c r="C1" s="25" t="n"/>
      <c r="D1" s="25" t="n"/>
      <c r="E1" s="25" t="n"/>
      <c r="F1" s="25" t="n"/>
      <c r="G1" s="25" t="n"/>
      <c r="H1" s="26" t="n"/>
    </row>
    <row r="2" ht="30" customHeight="1">
      <c r="A2" s="3" t="inlineStr">
        <is>
          <t>Enter one facility-period record in each row. Yellow cells are editable; review messages request human confirmation.</t>
        </is>
      </c>
    </row>
    <row r="3"/>
    <row r="4"/>
    <row r="5" ht="30" customHeight="1">
      <c r="A5" s="4" t="inlineStr">
        <is>
          <t>Facility</t>
        </is>
      </c>
      <c r="B5" s="4" t="inlineStr">
        <is>
          <t>Period</t>
        </is>
      </c>
      <c r="C5" s="4" t="inlineStr">
        <is>
          <t>Cash Available</t>
        </is>
      </c>
      <c r="D5" s="4" t="inlineStr">
        <is>
          <t>Reserve Amount</t>
        </is>
      </c>
      <c r="E5" s="4" t="inlineStr">
        <is>
          <t>Distributable Cash</t>
        </is>
      </c>
      <c r="F5" s="4" t="inlineStr">
        <is>
          <t>Status</t>
        </is>
      </c>
      <c r="G5" s="4" t="inlineStr">
        <is>
          <t>Review</t>
        </is>
      </c>
      <c r="H5" s="4" t="inlineStr">
        <is>
          <t>Notes</t>
        </is>
      </c>
    </row>
    <row r="6" ht="24" customHeight="1">
      <c r="A6" s="15" t="inlineStr">
        <is>
          <t>Cedar Lantern Storage (Fictional)</t>
        </is>
      </c>
      <c r="B6" s="16" t="n">
        <v>46266</v>
      </c>
      <c r="C6" s="17" t="n">
        <v>18000</v>
      </c>
      <c r="D6" s="17" t="n">
        <v>3000</v>
      </c>
      <c r="E6" s="8">
        <f>IF(OR(A6="",B6="",C6=""),"",IF(F6="Canceled",0,IFERROR(MAX(0,C6-IF(D6="",0,D6)),"")))</f>
        <v/>
      </c>
      <c r="F6" s="18" t="inlineStr">
        <is>
          <t>Closed</t>
        </is>
      </c>
      <c r="G6" s="7">
        <f>IF(COUNTA(A6:D6,F6,H6)=0,"",IFERROR(IF(OR(A6="",B6="",C6=""),"Missing required fields",IF(F6="","Status needed",IF(COUNTIFS($A$6:$A$105,A6,$B$6:$B$105,B6)&gt;1,"Duplicate facility period",IF(D6&gt;C6,"Reserve exceeds cash - review",IF(AND(F6="Canceled",E6&lt;&gt;0),"Canceled period should be zero",""))))),"Invalid value - review"))</f>
        <v/>
      </c>
      <c r="H6" s="15" t="inlineStr">
        <is>
          <t>Example period closed after owner amounts were recorded.</t>
        </is>
      </c>
    </row>
    <row r="7" ht="24" customHeight="1">
      <c r="A7" s="15" t="inlineStr">
        <is>
          <t>Blue Cactus Storage (Fictional)</t>
        </is>
      </c>
      <c r="B7" s="16" t="n">
        <v>46266</v>
      </c>
      <c r="C7" s="17" t="n">
        <v>12500</v>
      </c>
      <c r="D7" s="17" t="n">
        <v>2500</v>
      </c>
      <c r="E7" s="12">
        <f>IF(OR(A7="",B7="",C7=""),"",IF(F7="Canceled",0,IFERROR(MAX(0,C7-IF(D7="",0,D7)),"")))</f>
        <v/>
      </c>
      <c r="F7" s="18" t="inlineStr">
        <is>
          <t>Approved</t>
        </is>
      </c>
      <c r="G7" s="11">
        <f>IF(COUNTA(A7:D7,F7,H7)=0,"",IFERROR(IF(OR(A7="",B7="",C7=""),"Missing required fields",IF(F7="","Status needed",IF(COUNTIFS($A$6:$A$105,A7,$B$6:$B$105,B7)&gt;1,"Duplicate facility period",IF(D7&gt;C7,"Reserve exceeds cash - review",IF(AND(F7="Canceled",E7&lt;&gt;0),"Canceled period should be zero",""))))),"Invalid value - review"))</f>
        <v/>
      </c>
      <c r="H7" s="15" t="inlineStr">
        <is>
          <t>Example amount approved for owner scheduling.</t>
        </is>
      </c>
    </row>
    <row r="8" ht="24" customHeight="1">
      <c r="A8" s="15" t="inlineStr">
        <is>
          <t>Maple Rocket Storage (Fictional)</t>
        </is>
      </c>
      <c r="B8" s="16" t="n">
        <v>46266</v>
      </c>
      <c r="C8" s="17" t="n">
        <v>9000</v>
      </c>
      <c r="D8" s="17" t="n">
        <v>9500</v>
      </c>
      <c r="E8" s="8">
        <f>IF(OR(A8="",B8="",C8=""),"",IF(F8="Canceled",0,IFERROR(MAX(0,C8-IF(D8="",0,D8)),"")))</f>
        <v/>
      </c>
      <c r="F8" s="18" t="inlineStr">
        <is>
          <t>Held</t>
        </is>
      </c>
      <c r="G8" s="7">
        <f>IF(COUNTA(A8:D8,F8,H8)=0,"",IFERROR(IF(OR(A8="",B8="",C8=""),"Missing required fields",IF(F8="","Status needed",IF(COUNTIFS($A$6:$A$105,A8,$B$6:$B$105,B8)&gt;1,"Duplicate facility period",IF(D8&gt;C8,"Reserve exceeds cash - review",IF(AND(F8="Canceled",E8&lt;&gt;0),"Canceled period should be zero",""))))),"Invalid value - review"))</f>
        <v/>
      </c>
      <c r="H8" s="15" t="inlineStr">
        <is>
          <t>Reserve exceeds available cash and requires human review.</t>
        </is>
      </c>
    </row>
    <row r="9" ht="24" customHeight="1">
      <c r="A9" s="15" t="inlineStr">
        <is>
          <t>Sunbeam Lockup (Fictional)</t>
        </is>
      </c>
      <c r="B9" s="16" t="n">
        <v>46266</v>
      </c>
      <c r="C9" s="17" t="n">
        <v>22000</v>
      </c>
      <c r="D9" s="17" t="n">
        <v>4000</v>
      </c>
      <c r="E9" s="12">
        <f>IF(OR(A9="",B9="",C9=""),"",IF(F9="Canceled",0,IFERROR(MAX(0,C9-IF(D9="",0,D9)),"")))</f>
        <v/>
      </c>
      <c r="F9" s="18" t="inlineStr">
        <is>
          <t>Approved</t>
        </is>
      </c>
      <c r="G9" s="11">
        <f>IF(COUNTA(A9:D9,F9,H9)=0,"",IFERROR(IF(OR(A9="",B9="",C9=""),"Missing required fields",IF(F9="","Status needed",IF(COUNTIFS($A$6:$A$105,A9,$B$6:$B$105,B9)&gt;1,"Duplicate facility period",IF(D9&gt;C9,"Reserve exceeds cash - review",IF(AND(F9="Canceled",E9&lt;&gt;0),"Canceled period should be zero",""))))),"Invalid value - review"))</f>
        <v/>
      </c>
      <c r="H9" s="15" t="inlineStr">
        <is>
          <t>Example reserve retained before owner scheduling.</t>
        </is>
      </c>
    </row>
    <row r="10" ht="24" customHeight="1">
      <c r="A10" s="15" t="inlineStr">
        <is>
          <t>Cedar Lantern Storage (Fictional)</t>
        </is>
      </c>
      <c r="B10" s="16" t="n">
        <v>46235</v>
      </c>
      <c r="C10" s="17" t="n">
        <v>16500</v>
      </c>
      <c r="D10" s="17" t="n">
        <v>2500</v>
      </c>
      <c r="E10" s="8">
        <f>IF(OR(A10="",B10="",C10=""),"",IF(F10="Canceled",0,IFERROR(MAX(0,C10-IF(D10="",0,D10)),"")))</f>
        <v/>
      </c>
      <c r="F10" s="18" t="inlineStr">
        <is>
          <t>Closed</t>
        </is>
      </c>
      <c r="G10" s="7">
        <f>IF(COUNTA(A10:D10,F10,H10)=0,"",IFERROR(IF(OR(A10="",B10="",C10=""),"Missing required fields",IF(F10="","Status needed",IF(COUNTIFS($A$6:$A$105,A10,$B$6:$B$105,B10)&gt;1,"Duplicate facility period",IF(D10&gt;C10,"Reserve exceeds cash - review",IF(AND(F10="Canceled",E10&lt;&gt;0),"Canceled period should be zero",""))))),"Invalid value - review"))</f>
        <v/>
      </c>
      <c r="H10" s="15" t="inlineStr">
        <is>
          <t>Prior fictional period retained for schedule history.</t>
        </is>
      </c>
    </row>
    <row r="11" ht="24" customHeight="1">
      <c r="A11" s="15" t="inlineStr">
        <is>
          <t>Blue Cactus Storage (Fictional)</t>
        </is>
      </c>
      <c r="B11" s="16" t="n">
        <v>46235</v>
      </c>
      <c r="C11" s="17" t="n">
        <v>11000</v>
      </c>
      <c r="D11" s="17" t="n">
        <v>2000</v>
      </c>
      <c r="E11" s="12">
        <f>IF(OR(A11="",B11="",C11=""),"",IF(F11="Canceled",0,IFERROR(MAX(0,C11-IF(D11="",0,D11)),"")))</f>
        <v/>
      </c>
      <c r="F11" s="18" t="inlineStr">
        <is>
          <t>Closed</t>
        </is>
      </c>
      <c r="G11" s="11">
        <f>IF(COUNTA(A11:D11,F11,H11)=0,"",IFERROR(IF(OR(A11="",B11="",C11=""),"Missing required fields",IF(F11="","Status needed",IF(COUNTIFS($A$6:$A$105,A11,$B$6:$B$105,B11)&gt;1,"Duplicate facility period",IF(D11&gt;C11,"Reserve exceeds cash - review",IF(AND(F11="Canceled",E11&lt;&gt;0),"Canceled period should be zero",""))))),"Invalid value - review"))</f>
        <v/>
      </c>
      <c r="H11" s="15" t="inlineStr">
        <is>
          <t>Prior fictional period closed.</t>
        </is>
      </c>
    </row>
    <row r="12" ht="24" customHeight="1">
      <c r="A12" s="15" t="inlineStr">
        <is>
          <t>Maple Rocket Storage (Fictional)</t>
        </is>
      </c>
      <c r="B12" s="16" t="n">
        <v>46235</v>
      </c>
      <c r="C12" s="17" t="n">
        <v>9800</v>
      </c>
      <c r="D12" s="17" t="n">
        <v>1800</v>
      </c>
      <c r="E12" s="8">
        <f>IF(OR(A12="",B12="",C12=""),"",IF(F12="Canceled",0,IFERROR(MAX(0,C12-IF(D12="",0,D12)),"")))</f>
        <v/>
      </c>
      <c r="F12" s="18" t="inlineStr">
        <is>
          <t>Closed</t>
        </is>
      </c>
      <c r="G12" s="7">
        <f>IF(COUNTA(A12:D12,F12,H12)=0,"",IFERROR(IF(OR(A12="",B12="",C12=""),"Missing required fields",IF(F12="","Status needed",IF(COUNTIFS($A$6:$A$105,A12,$B$6:$B$105,B12)&gt;1,"Duplicate facility period",IF(D12&gt;C12,"Reserve exceeds cash - review",IF(AND(F12="Canceled",E12&lt;&gt;0),"Canceled period should be zero",""))))),"Invalid value - review"))</f>
        <v/>
      </c>
      <c r="H12" s="15" t="inlineStr">
        <is>
          <t>Prior fictional period closed.</t>
        </is>
      </c>
    </row>
    <row r="13" ht="24" customHeight="1">
      <c r="A13" s="15" t="inlineStr">
        <is>
          <t>Sunbeam Lockup (Fictional)</t>
        </is>
      </c>
      <c r="B13" s="16" t="n">
        <v>46235</v>
      </c>
      <c r="C13" s="17" t="n">
        <v>20500</v>
      </c>
      <c r="D13" s="17" t="n">
        <v>3500</v>
      </c>
      <c r="E13" s="12">
        <f>IF(OR(A13="",B13="",C13=""),"",IF(F13="Canceled",0,IFERROR(MAX(0,C13-IF(D13="",0,D13)),"")))</f>
        <v/>
      </c>
      <c r="F13" s="18" t="inlineStr">
        <is>
          <t>Closed</t>
        </is>
      </c>
      <c r="G13" s="11">
        <f>IF(COUNTA(A13:D13,F13,H13)=0,"",IFERROR(IF(OR(A13="",B13="",C13=""),"Missing required fields",IF(F13="","Status needed",IF(COUNTIFS($A$6:$A$105,A13,$B$6:$B$105,B13)&gt;1,"Duplicate facility period",IF(D13&gt;C13,"Reserve exceeds cash - review",IF(AND(F13="Canceled",E13&lt;&gt;0),"Canceled period should be zero",""))))),"Invalid value - review"))</f>
        <v/>
      </c>
      <c r="H13" s="15" t="inlineStr">
        <is>
          <t>Prior fictional period closed.</t>
        </is>
      </c>
    </row>
    <row r="14" ht="24" customHeight="1">
      <c r="A14" s="15" t="inlineStr">
        <is>
          <t>Blue Cactus Storage (Fictional)</t>
        </is>
      </c>
      <c r="B14" s="16" t="n">
        <v>46204</v>
      </c>
      <c r="C14" s="17" t="n">
        <v>10500</v>
      </c>
      <c r="D14" s="17" t="n">
        <v>2200</v>
      </c>
      <c r="E14" s="8">
        <f>IF(OR(A14="",B14="",C14=""),"",IF(F14="Canceled",0,IFERROR(MAX(0,C14-IF(D14="",0,D14)),"")))</f>
        <v/>
      </c>
      <c r="F14" s="18" t="inlineStr">
        <is>
          <t>Canceled</t>
        </is>
      </c>
      <c r="G14" s="7">
        <f>IF(COUNTA(A14:D14,F14,H14)=0,"",IFERROR(IF(OR(A14="",B14="",C14=""),"Missing required fields",IF(F14="","Status needed",IF(COUNTIFS($A$6:$A$105,A14,$B$6:$B$105,B14)&gt;1,"Duplicate facility period",IF(D14&gt;C14,"Reserve exceeds cash - review",IF(AND(F14="Canceled",E14&lt;&gt;0),"Canceled period should be zero",""))))),"Invalid value - review"))</f>
        <v/>
      </c>
      <c r="H14" s="15" t="inlineStr">
        <is>
          <t>Canceled example remains at zero distributable cash.</t>
        </is>
      </c>
    </row>
    <row r="15" ht="24" customHeight="1">
      <c r="A15" s="15" t="inlineStr">
        <is>
          <t>Sunbeam Lockup (Fictional)</t>
        </is>
      </c>
      <c r="B15" s="16" t="n">
        <v>46204</v>
      </c>
      <c r="C15" s="17" t="n">
        <v>19800</v>
      </c>
      <c r="D15" s="17" t="n">
        <v>3300</v>
      </c>
      <c r="E15" s="12">
        <f>IF(OR(A15="",B15="",C15=""),"",IF(F15="Canceled",0,IFERROR(MAX(0,C15-IF(D15="",0,D15)),"")))</f>
        <v/>
      </c>
      <c r="F15" s="18" t="inlineStr">
        <is>
          <t>Closed</t>
        </is>
      </c>
      <c r="G15" s="11">
        <f>IF(COUNTA(A15:D15,F15,H15)=0,"",IFERROR(IF(OR(A15="",B15="",C15=""),"Missing required fields",IF(F15="","Status needed",IF(COUNTIFS($A$6:$A$105,A15,$B$6:$B$105,B15)&gt;1,"Duplicate facility period",IF(D15&gt;C15,"Reserve exceeds cash - review",IF(AND(F15="Canceled",E15&lt;&gt;0),"Canceled period should be zero",""))))),"Invalid value - review"))</f>
        <v/>
      </c>
      <c r="H15" s="15" t="inlineStr">
        <is>
          <t>Earlier fictional period retained for reference.</t>
        </is>
      </c>
    </row>
    <row r="16" ht="24" customHeight="1">
      <c r="A16" s="15" t="n"/>
      <c r="B16" s="16" t="n"/>
      <c r="C16" s="17" t="n"/>
      <c r="D16" s="17" t="n"/>
      <c r="E16" s="8">
        <f>IF(OR(A16="",B16="",C16=""),"",IF(F16="Canceled",0,IFERROR(MAX(0,C16-IF(D16="",0,D16)),"")))</f>
        <v/>
      </c>
      <c r="F16" s="18" t="n"/>
      <c r="G16" s="7">
        <f>IF(COUNTA(A16:D16,F16,H16)=0,"",IFERROR(IF(OR(A16="",B16="",C16=""),"Missing required fields",IF(F16="","Status needed",IF(COUNTIFS($A$6:$A$105,A16,$B$6:$B$105,B16)&gt;1,"Duplicate facility period",IF(D16&gt;C16,"Reserve exceeds cash - review",IF(AND(F16="Canceled",E16&lt;&gt;0),"Canceled period should be zero",""))))),"Invalid value - review"))</f>
        <v/>
      </c>
      <c r="H16" s="15" t="n"/>
    </row>
    <row r="17" ht="24" customHeight="1">
      <c r="A17" s="15" t="n"/>
      <c r="B17" s="16" t="n"/>
      <c r="C17" s="17" t="n"/>
      <c r="D17" s="17" t="n"/>
      <c r="E17" s="12">
        <f>IF(OR(A17="",B17="",C17=""),"",IF(F17="Canceled",0,IFERROR(MAX(0,C17-IF(D17="",0,D17)),"")))</f>
        <v/>
      </c>
      <c r="F17" s="18" t="n"/>
      <c r="G17" s="11">
        <f>IF(COUNTA(A17:D17,F17,H17)=0,"",IFERROR(IF(OR(A17="",B17="",C17=""),"Missing required fields",IF(F17="","Status needed",IF(COUNTIFS($A$6:$A$105,A17,$B$6:$B$105,B17)&gt;1,"Duplicate facility period",IF(D17&gt;C17,"Reserve exceeds cash - review",IF(AND(F17="Canceled",E17&lt;&gt;0),"Canceled period should be zero",""))))),"Invalid value - review"))</f>
        <v/>
      </c>
      <c r="H17" s="15" t="n"/>
    </row>
    <row r="18" ht="24" customHeight="1">
      <c r="A18" s="15" t="n"/>
      <c r="B18" s="16" t="n"/>
      <c r="C18" s="17" t="n"/>
      <c r="D18" s="17" t="n"/>
      <c r="E18" s="8">
        <f>IF(OR(A18="",B18="",C18=""),"",IF(F18="Canceled",0,IFERROR(MAX(0,C18-IF(D18="",0,D18)),"")))</f>
        <v/>
      </c>
      <c r="F18" s="18" t="n"/>
      <c r="G18" s="7">
        <f>IF(COUNTA(A18:D18,F18,H18)=0,"",IFERROR(IF(OR(A18="",B18="",C18=""),"Missing required fields",IF(F18="","Status needed",IF(COUNTIFS($A$6:$A$105,A18,$B$6:$B$105,B18)&gt;1,"Duplicate facility period",IF(D18&gt;C18,"Reserve exceeds cash - review",IF(AND(F18="Canceled",E18&lt;&gt;0),"Canceled period should be zero",""))))),"Invalid value - review"))</f>
        <v/>
      </c>
      <c r="H18" s="15" t="n"/>
    </row>
    <row r="19" ht="24" customHeight="1">
      <c r="A19" s="15" t="n"/>
      <c r="B19" s="16" t="n"/>
      <c r="C19" s="17" t="n"/>
      <c r="D19" s="17" t="n"/>
      <c r="E19" s="12">
        <f>IF(OR(A19="",B19="",C19=""),"",IF(F19="Canceled",0,IFERROR(MAX(0,C19-IF(D19="",0,D19)),"")))</f>
        <v/>
      </c>
      <c r="F19" s="18" t="n"/>
      <c r="G19" s="11">
        <f>IF(COUNTA(A19:D19,F19,H19)=0,"",IFERROR(IF(OR(A19="",B19="",C19=""),"Missing required fields",IF(F19="","Status needed",IF(COUNTIFS($A$6:$A$105,A19,$B$6:$B$105,B19)&gt;1,"Duplicate facility period",IF(D19&gt;C19,"Reserve exceeds cash - review",IF(AND(F19="Canceled",E19&lt;&gt;0),"Canceled period should be zero",""))))),"Invalid value - review"))</f>
        <v/>
      </c>
      <c r="H19" s="15" t="n"/>
    </row>
    <row r="20" ht="24" customHeight="1">
      <c r="A20" s="15" t="n"/>
      <c r="B20" s="16" t="n"/>
      <c r="C20" s="17" t="n"/>
      <c r="D20" s="17" t="n"/>
      <c r="E20" s="8">
        <f>IF(OR(A20="",B20="",C20=""),"",IF(F20="Canceled",0,IFERROR(MAX(0,C20-IF(D20="",0,D20)),"")))</f>
        <v/>
      </c>
      <c r="F20" s="18" t="n"/>
      <c r="G20" s="7">
        <f>IF(COUNTA(A20:D20,F20,H20)=0,"",IFERROR(IF(OR(A20="",B20="",C20=""),"Missing required fields",IF(F20="","Status needed",IF(COUNTIFS($A$6:$A$105,A20,$B$6:$B$105,B20)&gt;1,"Duplicate facility period",IF(D20&gt;C20,"Reserve exceeds cash - review",IF(AND(F20="Canceled",E20&lt;&gt;0),"Canceled period should be zero",""))))),"Invalid value - review"))</f>
        <v/>
      </c>
      <c r="H20" s="15" t="n"/>
    </row>
    <row r="21" ht="24" customHeight="1">
      <c r="A21" s="15" t="n"/>
      <c r="B21" s="16" t="n"/>
      <c r="C21" s="17" t="n"/>
      <c r="D21" s="17" t="n"/>
      <c r="E21" s="12">
        <f>IF(OR(A21="",B21="",C21=""),"",IF(F21="Canceled",0,IFERROR(MAX(0,C21-IF(D21="",0,D21)),"")))</f>
        <v/>
      </c>
      <c r="F21" s="18" t="n"/>
      <c r="G21" s="11">
        <f>IF(COUNTA(A21:D21,F21,H21)=0,"",IFERROR(IF(OR(A21="",B21="",C21=""),"Missing required fields",IF(F21="","Status needed",IF(COUNTIFS($A$6:$A$105,A21,$B$6:$B$105,B21)&gt;1,"Duplicate facility period",IF(D21&gt;C21,"Reserve exceeds cash - review",IF(AND(F21="Canceled",E21&lt;&gt;0),"Canceled period should be zero",""))))),"Invalid value - review"))</f>
        <v/>
      </c>
      <c r="H21" s="15" t="n"/>
    </row>
    <row r="22" ht="24" customHeight="1">
      <c r="A22" s="15" t="n"/>
      <c r="B22" s="16" t="n"/>
      <c r="C22" s="17" t="n"/>
      <c r="D22" s="17" t="n"/>
      <c r="E22" s="8">
        <f>IF(OR(A22="",B22="",C22=""),"",IF(F22="Canceled",0,IFERROR(MAX(0,C22-IF(D22="",0,D22)),"")))</f>
        <v/>
      </c>
      <c r="F22" s="18" t="n"/>
      <c r="G22" s="7">
        <f>IF(COUNTA(A22:D22,F22,H22)=0,"",IFERROR(IF(OR(A22="",B22="",C22=""),"Missing required fields",IF(F22="","Status needed",IF(COUNTIFS($A$6:$A$105,A22,$B$6:$B$105,B22)&gt;1,"Duplicate facility period",IF(D22&gt;C22,"Reserve exceeds cash - review",IF(AND(F22="Canceled",E22&lt;&gt;0),"Canceled period should be zero",""))))),"Invalid value - review"))</f>
        <v/>
      </c>
      <c r="H22" s="15" t="n"/>
    </row>
    <row r="23" ht="24" customHeight="1">
      <c r="A23" s="15" t="n"/>
      <c r="B23" s="16" t="n"/>
      <c r="C23" s="17" t="n"/>
      <c r="D23" s="17" t="n"/>
      <c r="E23" s="12">
        <f>IF(OR(A23="",B23="",C23=""),"",IF(F23="Canceled",0,IFERROR(MAX(0,C23-IF(D23="",0,D23)),"")))</f>
        <v/>
      </c>
      <c r="F23" s="18" t="n"/>
      <c r="G23" s="11">
        <f>IF(COUNTA(A23:D23,F23,H23)=0,"",IFERROR(IF(OR(A23="",B23="",C23=""),"Missing required fields",IF(F23="","Status needed",IF(COUNTIFS($A$6:$A$105,A23,$B$6:$B$105,B23)&gt;1,"Duplicate facility period",IF(D23&gt;C23,"Reserve exceeds cash - review",IF(AND(F23="Canceled",E23&lt;&gt;0),"Canceled period should be zero",""))))),"Invalid value - review"))</f>
        <v/>
      </c>
      <c r="H23" s="15" t="n"/>
    </row>
    <row r="24" ht="24" customHeight="1">
      <c r="A24" s="15" t="n"/>
      <c r="B24" s="16" t="n"/>
      <c r="C24" s="17" t="n"/>
      <c r="D24" s="17" t="n"/>
      <c r="E24" s="8">
        <f>IF(OR(A24="",B24="",C24=""),"",IF(F24="Canceled",0,IFERROR(MAX(0,C24-IF(D24="",0,D24)),"")))</f>
        <v/>
      </c>
      <c r="F24" s="18" t="n"/>
      <c r="G24" s="7">
        <f>IF(COUNTA(A24:D24,F24,H24)=0,"",IFERROR(IF(OR(A24="",B24="",C24=""),"Missing required fields",IF(F24="","Status needed",IF(COUNTIFS($A$6:$A$105,A24,$B$6:$B$105,B24)&gt;1,"Duplicate facility period",IF(D24&gt;C24,"Reserve exceeds cash - review",IF(AND(F24="Canceled",E24&lt;&gt;0),"Canceled period should be zero",""))))),"Invalid value - review"))</f>
        <v/>
      </c>
      <c r="H24" s="15" t="n"/>
    </row>
    <row r="25" ht="24" customHeight="1">
      <c r="A25" s="15" t="n"/>
      <c r="B25" s="16" t="n"/>
      <c r="C25" s="17" t="n"/>
      <c r="D25" s="17" t="n"/>
      <c r="E25" s="12">
        <f>IF(OR(A25="",B25="",C25=""),"",IF(F25="Canceled",0,IFERROR(MAX(0,C25-IF(D25="",0,D25)),"")))</f>
        <v/>
      </c>
      <c r="F25" s="18" t="n"/>
      <c r="G25" s="11">
        <f>IF(COUNTA(A25:D25,F25,H25)=0,"",IFERROR(IF(OR(A25="",B25="",C25=""),"Missing required fields",IF(F25="","Status needed",IF(COUNTIFS($A$6:$A$105,A25,$B$6:$B$105,B25)&gt;1,"Duplicate facility period",IF(D25&gt;C25,"Reserve exceeds cash - review",IF(AND(F25="Canceled",E25&lt;&gt;0),"Canceled period should be zero",""))))),"Invalid value - review"))</f>
        <v/>
      </c>
      <c r="H25" s="15" t="n"/>
    </row>
    <row r="26" ht="24" customHeight="1">
      <c r="A26" s="15" t="n"/>
      <c r="B26" s="16" t="n"/>
      <c r="C26" s="17" t="n"/>
      <c r="D26" s="17" t="n"/>
      <c r="E26" s="8">
        <f>IF(OR(A26="",B26="",C26=""),"",IF(F26="Canceled",0,IFERROR(MAX(0,C26-IF(D26="",0,D26)),"")))</f>
        <v/>
      </c>
      <c r="F26" s="18" t="n"/>
      <c r="G26" s="7">
        <f>IF(COUNTA(A26:D26,F26,H26)=0,"",IFERROR(IF(OR(A26="",B26="",C26=""),"Missing required fields",IF(F26="","Status needed",IF(COUNTIFS($A$6:$A$105,A26,$B$6:$B$105,B26)&gt;1,"Duplicate facility period",IF(D26&gt;C26,"Reserve exceeds cash - review",IF(AND(F26="Canceled",E26&lt;&gt;0),"Canceled period should be zero",""))))),"Invalid value - review"))</f>
        <v/>
      </c>
      <c r="H26" s="15" t="n"/>
    </row>
    <row r="27" ht="24" customHeight="1">
      <c r="A27" s="15" t="n"/>
      <c r="B27" s="16" t="n"/>
      <c r="C27" s="17" t="n"/>
      <c r="D27" s="17" t="n"/>
      <c r="E27" s="12">
        <f>IF(OR(A27="",B27="",C27=""),"",IF(F27="Canceled",0,IFERROR(MAX(0,C27-IF(D27="",0,D27)),"")))</f>
        <v/>
      </c>
      <c r="F27" s="18" t="n"/>
      <c r="G27" s="11">
        <f>IF(COUNTA(A27:D27,F27,H27)=0,"",IFERROR(IF(OR(A27="",B27="",C27=""),"Missing required fields",IF(F27="","Status needed",IF(COUNTIFS($A$6:$A$105,A27,$B$6:$B$105,B27)&gt;1,"Duplicate facility period",IF(D27&gt;C27,"Reserve exceeds cash - review",IF(AND(F27="Canceled",E27&lt;&gt;0),"Canceled period should be zero",""))))),"Invalid value - review"))</f>
        <v/>
      </c>
      <c r="H27" s="15" t="n"/>
    </row>
    <row r="28" ht="24" customHeight="1">
      <c r="A28" s="15" t="n"/>
      <c r="B28" s="16" t="n"/>
      <c r="C28" s="17" t="n"/>
      <c r="D28" s="17" t="n"/>
      <c r="E28" s="8">
        <f>IF(OR(A28="",B28="",C28=""),"",IF(F28="Canceled",0,IFERROR(MAX(0,C28-IF(D28="",0,D28)),"")))</f>
        <v/>
      </c>
      <c r="F28" s="18" t="n"/>
      <c r="G28" s="7">
        <f>IF(COUNTA(A28:D28,F28,H28)=0,"",IFERROR(IF(OR(A28="",B28="",C28=""),"Missing required fields",IF(F28="","Status needed",IF(COUNTIFS($A$6:$A$105,A28,$B$6:$B$105,B28)&gt;1,"Duplicate facility period",IF(D28&gt;C28,"Reserve exceeds cash - review",IF(AND(F28="Canceled",E28&lt;&gt;0),"Canceled period should be zero",""))))),"Invalid value - review"))</f>
        <v/>
      </c>
      <c r="H28" s="15" t="n"/>
    </row>
    <row r="29" ht="24" customHeight="1">
      <c r="A29" s="15" t="n"/>
      <c r="B29" s="16" t="n"/>
      <c r="C29" s="17" t="n"/>
      <c r="D29" s="17" t="n"/>
      <c r="E29" s="12">
        <f>IF(OR(A29="",B29="",C29=""),"",IF(F29="Canceled",0,IFERROR(MAX(0,C29-IF(D29="",0,D29)),"")))</f>
        <v/>
      </c>
      <c r="F29" s="18" t="n"/>
      <c r="G29" s="11">
        <f>IF(COUNTA(A29:D29,F29,H29)=0,"",IFERROR(IF(OR(A29="",B29="",C29=""),"Missing required fields",IF(F29="","Status needed",IF(COUNTIFS($A$6:$A$105,A29,$B$6:$B$105,B29)&gt;1,"Duplicate facility period",IF(D29&gt;C29,"Reserve exceeds cash - review",IF(AND(F29="Canceled",E29&lt;&gt;0),"Canceled period should be zero",""))))),"Invalid value - review"))</f>
        <v/>
      </c>
      <c r="H29" s="15" t="n"/>
    </row>
    <row r="30" ht="24" customHeight="1">
      <c r="A30" s="15" t="n"/>
      <c r="B30" s="16" t="n"/>
      <c r="C30" s="17" t="n"/>
      <c r="D30" s="17" t="n"/>
      <c r="E30" s="8">
        <f>IF(OR(A30="",B30="",C30=""),"",IF(F30="Canceled",0,IFERROR(MAX(0,C30-IF(D30="",0,D30)),"")))</f>
        <v/>
      </c>
      <c r="F30" s="18" t="n"/>
      <c r="G30" s="7">
        <f>IF(COUNTA(A30:D30,F30,H30)=0,"",IFERROR(IF(OR(A30="",B30="",C30=""),"Missing required fields",IF(F30="","Status needed",IF(COUNTIFS($A$6:$A$105,A30,$B$6:$B$105,B30)&gt;1,"Duplicate facility period",IF(D30&gt;C30,"Reserve exceeds cash - review",IF(AND(F30="Canceled",E30&lt;&gt;0),"Canceled period should be zero",""))))),"Invalid value - review"))</f>
        <v/>
      </c>
      <c r="H30" s="15" t="n"/>
    </row>
    <row r="31" ht="24" customHeight="1">
      <c r="A31" s="15" t="n"/>
      <c r="B31" s="16" t="n"/>
      <c r="C31" s="17" t="n"/>
      <c r="D31" s="17" t="n"/>
      <c r="E31" s="12">
        <f>IF(OR(A31="",B31="",C31=""),"",IF(F31="Canceled",0,IFERROR(MAX(0,C31-IF(D31="",0,D31)),"")))</f>
        <v/>
      </c>
      <c r="F31" s="18" t="n"/>
      <c r="G31" s="11">
        <f>IF(COUNTA(A31:D31,F31,H31)=0,"",IFERROR(IF(OR(A31="",B31="",C31=""),"Missing required fields",IF(F31="","Status needed",IF(COUNTIFS($A$6:$A$105,A31,$B$6:$B$105,B31)&gt;1,"Duplicate facility period",IF(D31&gt;C31,"Reserve exceeds cash - review",IF(AND(F31="Canceled",E31&lt;&gt;0),"Canceled period should be zero",""))))),"Invalid value - review"))</f>
        <v/>
      </c>
      <c r="H31" s="15" t="n"/>
    </row>
    <row r="32" ht="24" customHeight="1">
      <c r="A32" s="15" t="n"/>
      <c r="B32" s="16" t="n"/>
      <c r="C32" s="17" t="n"/>
      <c r="D32" s="17" t="n"/>
      <c r="E32" s="8">
        <f>IF(OR(A32="",B32="",C32=""),"",IF(F32="Canceled",0,IFERROR(MAX(0,C32-IF(D32="",0,D32)),"")))</f>
        <v/>
      </c>
      <c r="F32" s="18" t="n"/>
      <c r="G32" s="7">
        <f>IF(COUNTA(A32:D32,F32,H32)=0,"",IFERROR(IF(OR(A32="",B32="",C32=""),"Missing required fields",IF(F32="","Status needed",IF(COUNTIFS($A$6:$A$105,A32,$B$6:$B$105,B32)&gt;1,"Duplicate facility period",IF(D32&gt;C32,"Reserve exceeds cash - review",IF(AND(F32="Canceled",E32&lt;&gt;0),"Canceled period should be zero",""))))),"Invalid value - review"))</f>
        <v/>
      </c>
      <c r="H32" s="15" t="n"/>
    </row>
    <row r="33" ht="24" customHeight="1">
      <c r="A33" s="15" t="n"/>
      <c r="B33" s="16" t="n"/>
      <c r="C33" s="17" t="n"/>
      <c r="D33" s="17" t="n"/>
      <c r="E33" s="12">
        <f>IF(OR(A33="",B33="",C33=""),"",IF(F33="Canceled",0,IFERROR(MAX(0,C33-IF(D33="",0,D33)),"")))</f>
        <v/>
      </c>
      <c r="F33" s="18" t="n"/>
      <c r="G33" s="11">
        <f>IF(COUNTA(A33:D33,F33,H33)=0,"",IFERROR(IF(OR(A33="",B33="",C33=""),"Missing required fields",IF(F33="","Status needed",IF(COUNTIFS($A$6:$A$105,A33,$B$6:$B$105,B33)&gt;1,"Duplicate facility period",IF(D33&gt;C33,"Reserve exceeds cash - review",IF(AND(F33="Canceled",E33&lt;&gt;0),"Canceled period should be zero",""))))),"Invalid value - review"))</f>
        <v/>
      </c>
      <c r="H33" s="15" t="n"/>
    </row>
    <row r="34" ht="24" customHeight="1">
      <c r="A34" s="15" t="n"/>
      <c r="B34" s="16" t="n"/>
      <c r="C34" s="17" t="n"/>
      <c r="D34" s="17" t="n"/>
      <c r="E34" s="8">
        <f>IF(OR(A34="",B34="",C34=""),"",IF(F34="Canceled",0,IFERROR(MAX(0,C34-IF(D34="",0,D34)),"")))</f>
        <v/>
      </c>
      <c r="F34" s="18" t="n"/>
      <c r="G34" s="7">
        <f>IF(COUNTA(A34:D34,F34,H34)=0,"",IFERROR(IF(OR(A34="",B34="",C34=""),"Missing required fields",IF(F34="","Status needed",IF(COUNTIFS($A$6:$A$105,A34,$B$6:$B$105,B34)&gt;1,"Duplicate facility period",IF(D34&gt;C34,"Reserve exceeds cash - review",IF(AND(F34="Canceled",E34&lt;&gt;0),"Canceled period should be zero",""))))),"Invalid value - review"))</f>
        <v/>
      </c>
      <c r="H34" s="15" t="n"/>
    </row>
    <row r="35" ht="24" customHeight="1">
      <c r="A35" s="15" t="n"/>
      <c r="B35" s="16" t="n"/>
      <c r="C35" s="17" t="n"/>
      <c r="D35" s="17" t="n"/>
      <c r="E35" s="12">
        <f>IF(OR(A35="",B35="",C35=""),"",IF(F35="Canceled",0,IFERROR(MAX(0,C35-IF(D35="",0,D35)),"")))</f>
        <v/>
      </c>
      <c r="F35" s="18" t="n"/>
      <c r="G35" s="11">
        <f>IF(COUNTA(A35:D35,F35,H35)=0,"",IFERROR(IF(OR(A35="",B35="",C35=""),"Missing required fields",IF(F35="","Status needed",IF(COUNTIFS($A$6:$A$105,A35,$B$6:$B$105,B35)&gt;1,"Duplicate facility period",IF(D35&gt;C35,"Reserve exceeds cash - review",IF(AND(F35="Canceled",E35&lt;&gt;0),"Canceled period should be zero",""))))),"Invalid value - review"))</f>
        <v/>
      </c>
      <c r="H35" s="15" t="n"/>
    </row>
    <row r="36" ht="24" customHeight="1">
      <c r="A36" s="15" t="n"/>
      <c r="B36" s="16" t="n"/>
      <c r="C36" s="17" t="n"/>
      <c r="D36" s="17" t="n"/>
      <c r="E36" s="8">
        <f>IF(OR(A36="",B36="",C36=""),"",IF(F36="Canceled",0,IFERROR(MAX(0,C36-IF(D36="",0,D36)),"")))</f>
        <v/>
      </c>
      <c r="F36" s="18" t="n"/>
      <c r="G36" s="7">
        <f>IF(COUNTA(A36:D36,F36,H36)=0,"",IFERROR(IF(OR(A36="",B36="",C36=""),"Missing required fields",IF(F36="","Status needed",IF(COUNTIFS($A$6:$A$105,A36,$B$6:$B$105,B36)&gt;1,"Duplicate facility period",IF(D36&gt;C36,"Reserve exceeds cash - review",IF(AND(F36="Canceled",E36&lt;&gt;0),"Canceled period should be zero",""))))),"Invalid value - review"))</f>
        <v/>
      </c>
      <c r="H36" s="15" t="n"/>
    </row>
    <row r="37" ht="24" customHeight="1">
      <c r="A37" s="15" t="n"/>
      <c r="B37" s="16" t="n"/>
      <c r="C37" s="17" t="n"/>
      <c r="D37" s="17" t="n"/>
      <c r="E37" s="12">
        <f>IF(OR(A37="",B37="",C37=""),"",IF(F37="Canceled",0,IFERROR(MAX(0,C37-IF(D37="",0,D37)),"")))</f>
        <v/>
      </c>
      <c r="F37" s="18" t="n"/>
      <c r="G37" s="11">
        <f>IF(COUNTA(A37:D37,F37,H37)=0,"",IFERROR(IF(OR(A37="",B37="",C37=""),"Missing required fields",IF(F37="","Status needed",IF(COUNTIFS($A$6:$A$105,A37,$B$6:$B$105,B37)&gt;1,"Duplicate facility period",IF(D37&gt;C37,"Reserve exceeds cash - review",IF(AND(F37="Canceled",E37&lt;&gt;0),"Canceled period should be zero",""))))),"Invalid value - review"))</f>
        <v/>
      </c>
      <c r="H37" s="15" t="n"/>
    </row>
    <row r="38" ht="24" customHeight="1">
      <c r="A38" s="15" t="n"/>
      <c r="B38" s="16" t="n"/>
      <c r="C38" s="17" t="n"/>
      <c r="D38" s="17" t="n"/>
      <c r="E38" s="8">
        <f>IF(OR(A38="",B38="",C38=""),"",IF(F38="Canceled",0,IFERROR(MAX(0,C38-IF(D38="",0,D38)),"")))</f>
        <v/>
      </c>
      <c r="F38" s="18" t="n"/>
      <c r="G38" s="7">
        <f>IF(COUNTA(A38:D38,F38,H38)=0,"",IFERROR(IF(OR(A38="",B38="",C38=""),"Missing required fields",IF(F38="","Status needed",IF(COUNTIFS($A$6:$A$105,A38,$B$6:$B$105,B38)&gt;1,"Duplicate facility period",IF(D38&gt;C38,"Reserve exceeds cash - review",IF(AND(F38="Canceled",E38&lt;&gt;0),"Canceled period should be zero",""))))),"Invalid value - review"))</f>
        <v/>
      </c>
      <c r="H38" s="15" t="n"/>
    </row>
    <row r="39" ht="24" customHeight="1">
      <c r="A39" s="15" t="n"/>
      <c r="B39" s="16" t="n"/>
      <c r="C39" s="17" t="n"/>
      <c r="D39" s="17" t="n"/>
      <c r="E39" s="12">
        <f>IF(OR(A39="",B39="",C39=""),"",IF(F39="Canceled",0,IFERROR(MAX(0,C39-IF(D39="",0,D39)),"")))</f>
        <v/>
      </c>
      <c r="F39" s="18" t="n"/>
      <c r="G39" s="11">
        <f>IF(COUNTA(A39:D39,F39,H39)=0,"",IFERROR(IF(OR(A39="",B39="",C39=""),"Missing required fields",IF(F39="","Status needed",IF(COUNTIFS($A$6:$A$105,A39,$B$6:$B$105,B39)&gt;1,"Duplicate facility period",IF(D39&gt;C39,"Reserve exceeds cash - review",IF(AND(F39="Canceled",E39&lt;&gt;0),"Canceled period should be zero",""))))),"Invalid value - review"))</f>
        <v/>
      </c>
      <c r="H39" s="15" t="n"/>
    </row>
    <row r="40" ht="24" customHeight="1">
      <c r="A40" s="15" t="n"/>
      <c r="B40" s="16" t="n"/>
      <c r="C40" s="17" t="n"/>
      <c r="D40" s="17" t="n"/>
      <c r="E40" s="8">
        <f>IF(OR(A40="",B40="",C40=""),"",IF(F40="Canceled",0,IFERROR(MAX(0,C40-IF(D40="",0,D40)),"")))</f>
        <v/>
      </c>
      <c r="F40" s="18" t="n"/>
      <c r="G40" s="7">
        <f>IF(COUNTA(A40:D40,F40,H40)=0,"",IFERROR(IF(OR(A40="",B40="",C40=""),"Missing required fields",IF(F40="","Status needed",IF(COUNTIFS($A$6:$A$105,A40,$B$6:$B$105,B40)&gt;1,"Duplicate facility period",IF(D40&gt;C40,"Reserve exceeds cash - review",IF(AND(F40="Canceled",E40&lt;&gt;0),"Canceled period should be zero",""))))),"Invalid value - review"))</f>
        <v/>
      </c>
      <c r="H40" s="15" t="n"/>
    </row>
    <row r="41" ht="24" customHeight="1">
      <c r="A41" s="15" t="n"/>
      <c r="B41" s="16" t="n"/>
      <c r="C41" s="17" t="n"/>
      <c r="D41" s="17" t="n"/>
      <c r="E41" s="12">
        <f>IF(OR(A41="",B41="",C41=""),"",IF(F41="Canceled",0,IFERROR(MAX(0,C41-IF(D41="",0,D41)),"")))</f>
        <v/>
      </c>
      <c r="F41" s="18" t="n"/>
      <c r="G41" s="11">
        <f>IF(COUNTA(A41:D41,F41,H41)=0,"",IFERROR(IF(OR(A41="",B41="",C41=""),"Missing required fields",IF(F41="","Status needed",IF(COUNTIFS($A$6:$A$105,A41,$B$6:$B$105,B41)&gt;1,"Duplicate facility period",IF(D41&gt;C41,"Reserve exceeds cash - review",IF(AND(F41="Canceled",E41&lt;&gt;0),"Canceled period should be zero",""))))),"Invalid value - review"))</f>
        <v/>
      </c>
      <c r="H41" s="15" t="n"/>
    </row>
    <row r="42" ht="24" customHeight="1">
      <c r="A42" s="15" t="n"/>
      <c r="B42" s="16" t="n"/>
      <c r="C42" s="17" t="n"/>
      <c r="D42" s="17" t="n"/>
      <c r="E42" s="8">
        <f>IF(OR(A42="",B42="",C42=""),"",IF(F42="Canceled",0,IFERROR(MAX(0,C42-IF(D42="",0,D42)),"")))</f>
        <v/>
      </c>
      <c r="F42" s="18" t="n"/>
      <c r="G42" s="7">
        <f>IF(COUNTA(A42:D42,F42,H42)=0,"",IFERROR(IF(OR(A42="",B42="",C42=""),"Missing required fields",IF(F42="","Status needed",IF(COUNTIFS($A$6:$A$105,A42,$B$6:$B$105,B42)&gt;1,"Duplicate facility period",IF(D42&gt;C42,"Reserve exceeds cash - review",IF(AND(F42="Canceled",E42&lt;&gt;0),"Canceled period should be zero",""))))),"Invalid value - review"))</f>
        <v/>
      </c>
      <c r="H42" s="15" t="n"/>
    </row>
    <row r="43" ht="24" customHeight="1">
      <c r="A43" s="15" t="n"/>
      <c r="B43" s="16" t="n"/>
      <c r="C43" s="17" t="n"/>
      <c r="D43" s="17" t="n"/>
      <c r="E43" s="12">
        <f>IF(OR(A43="",B43="",C43=""),"",IF(F43="Canceled",0,IFERROR(MAX(0,C43-IF(D43="",0,D43)),"")))</f>
        <v/>
      </c>
      <c r="F43" s="18" t="n"/>
      <c r="G43" s="11">
        <f>IF(COUNTA(A43:D43,F43,H43)=0,"",IFERROR(IF(OR(A43="",B43="",C43=""),"Missing required fields",IF(F43="","Status needed",IF(COUNTIFS($A$6:$A$105,A43,$B$6:$B$105,B43)&gt;1,"Duplicate facility period",IF(D43&gt;C43,"Reserve exceeds cash - review",IF(AND(F43="Canceled",E43&lt;&gt;0),"Canceled period should be zero",""))))),"Invalid value - review"))</f>
        <v/>
      </c>
      <c r="H43" s="15" t="n"/>
    </row>
    <row r="44" ht="24" customHeight="1">
      <c r="A44" s="15" t="n"/>
      <c r="B44" s="16" t="n"/>
      <c r="C44" s="17" t="n"/>
      <c r="D44" s="17" t="n"/>
      <c r="E44" s="8">
        <f>IF(OR(A44="",B44="",C44=""),"",IF(F44="Canceled",0,IFERROR(MAX(0,C44-IF(D44="",0,D44)),"")))</f>
        <v/>
      </c>
      <c r="F44" s="18" t="n"/>
      <c r="G44" s="7">
        <f>IF(COUNTA(A44:D44,F44,H44)=0,"",IFERROR(IF(OR(A44="",B44="",C44=""),"Missing required fields",IF(F44="","Status needed",IF(COUNTIFS($A$6:$A$105,A44,$B$6:$B$105,B44)&gt;1,"Duplicate facility period",IF(D44&gt;C44,"Reserve exceeds cash - review",IF(AND(F44="Canceled",E44&lt;&gt;0),"Canceled period should be zero",""))))),"Invalid value - review"))</f>
        <v/>
      </c>
      <c r="H44" s="15" t="n"/>
    </row>
    <row r="45" ht="24" customHeight="1">
      <c r="A45" s="15" t="n"/>
      <c r="B45" s="16" t="n"/>
      <c r="C45" s="17" t="n"/>
      <c r="D45" s="17" t="n"/>
      <c r="E45" s="12">
        <f>IF(OR(A45="",B45="",C45=""),"",IF(F45="Canceled",0,IFERROR(MAX(0,C45-IF(D45="",0,D45)),"")))</f>
        <v/>
      </c>
      <c r="F45" s="18" t="n"/>
      <c r="G45" s="11">
        <f>IF(COUNTA(A45:D45,F45,H45)=0,"",IFERROR(IF(OR(A45="",B45="",C45=""),"Missing required fields",IF(F45="","Status needed",IF(COUNTIFS($A$6:$A$105,A45,$B$6:$B$105,B45)&gt;1,"Duplicate facility period",IF(D45&gt;C45,"Reserve exceeds cash - review",IF(AND(F45="Canceled",E45&lt;&gt;0),"Canceled period should be zero",""))))),"Invalid value - review"))</f>
        <v/>
      </c>
      <c r="H45" s="15" t="n"/>
    </row>
    <row r="46" ht="24" customHeight="1">
      <c r="A46" s="15" t="n"/>
      <c r="B46" s="16" t="n"/>
      <c r="C46" s="17" t="n"/>
      <c r="D46" s="17" t="n"/>
      <c r="E46" s="8">
        <f>IF(OR(A46="",B46="",C46=""),"",IF(F46="Canceled",0,IFERROR(MAX(0,C46-IF(D46="",0,D46)),"")))</f>
        <v/>
      </c>
      <c r="F46" s="18" t="n"/>
      <c r="G46" s="7">
        <f>IF(COUNTA(A46:D46,F46,H46)=0,"",IFERROR(IF(OR(A46="",B46="",C46=""),"Missing required fields",IF(F46="","Status needed",IF(COUNTIFS($A$6:$A$105,A46,$B$6:$B$105,B46)&gt;1,"Duplicate facility period",IF(D46&gt;C46,"Reserve exceeds cash - review",IF(AND(F46="Canceled",E46&lt;&gt;0),"Canceled period should be zero",""))))),"Invalid value - review"))</f>
        <v/>
      </c>
      <c r="H46" s="15" t="n"/>
    </row>
    <row r="47" ht="24" customHeight="1">
      <c r="A47" s="15" t="n"/>
      <c r="B47" s="16" t="n"/>
      <c r="C47" s="17" t="n"/>
      <c r="D47" s="17" t="n"/>
      <c r="E47" s="12">
        <f>IF(OR(A47="",B47="",C47=""),"",IF(F47="Canceled",0,IFERROR(MAX(0,C47-IF(D47="",0,D47)),"")))</f>
        <v/>
      </c>
      <c r="F47" s="18" t="n"/>
      <c r="G47" s="11">
        <f>IF(COUNTA(A47:D47,F47,H47)=0,"",IFERROR(IF(OR(A47="",B47="",C47=""),"Missing required fields",IF(F47="","Status needed",IF(COUNTIFS($A$6:$A$105,A47,$B$6:$B$105,B47)&gt;1,"Duplicate facility period",IF(D47&gt;C47,"Reserve exceeds cash - review",IF(AND(F47="Canceled",E47&lt;&gt;0),"Canceled period should be zero",""))))),"Invalid value - review"))</f>
        <v/>
      </c>
      <c r="H47" s="15" t="n"/>
    </row>
    <row r="48" ht="24" customHeight="1">
      <c r="A48" s="15" t="n"/>
      <c r="B48" s="16" t="n"/>
      <c r="C48" s="17" t="n"/>
      <c r="D48" s="17" t="n"/>
      <c r="E48" s="8">
        <f>IF(OR(A48="",B48="",C48=""),"",IF(F48="Canceled",0,IFERROR(MAX(0,C48-IF(D48="",0,D48)),"")))</f>
        <v/>
      </c>
      <c r="F48" s="18" t="n"/>
      <c r="G48" s="7">
        <f>IF(COUNTA(A48:D48,F48,H48)=0,"",IFERROR(IF(OR(A48="",B48="",C48=""),"Missing required fields",IF(F48="","Status needed",IF(COUNTIFS($A$6:$A$105,A48,$B$6:$B$105,B48)&gt;1,"Duplicate facility period",IF(D48&gt;C48,"Reserve exceeds cash - review",IF(AND(F48="Canceled",E48&lt;&gt;0),"Canceled period should be zero",""))))),"Invalid value - review"))</f>
        <v/>
      </c>
      <c r="H48" s="15" t="n"/>
    </row>
    <row r="49" ht="24" customHeight="1">
      <c r="A49" s="15" t="n"/>
      <c r="B49" s="16" t="n"/>
      <c r="C49" s="17" t="n"/>
      <c r="D49" s="17" t="n"/>
      <c r="E49" s="12">
        <f>IF(OR(A49="",B49="",C49=""),"",IF(F49="Canceled",0,IFERROR(MAX(0,C49-IF(D49="",0,D49)),"")))</f>
        <v/>
      </c>
      <c r="F49" s="18" t="n"/>
      <c r="G49" s="11">
        <f>IF(COUNTA(A49:D49,F49,H49)=0,"",IFERROR(IF(OR(A49="",B49="",C49=""),"Missing required fields",IF(F49="","Status needed",IF(COUNTIFS($A$6:$A$105,A49,$B$6:$B$105,B49)&gt;1,"Duplicate facility period",IF(D49&gt;C49,"Reserve exceeds cash - review",IF(AND(F49="Canceled",E49&lt;&gt;0),"Canceled period should be zero",""))))),"Invalid value - review"))</f>
        <v/>
      </c>
      <c r="H49" s="15" t="n"/>
    </row>
    <row r="50" ht="24" customHeight="1">
      <c r="A50" s="15" t="n"/>
      <c r="B50" s="16" t="n"/>
      <c r="C50" s="17" t="n"/>
      <c r="D50" s="17" t="n"/>
      <c r="E50" s="8">
        <f>IF(OR(A50="",B50="",C50=""),"",IF(F50="Canceled",0,IFERROR(MAX(0,C50-IF(D50="",0,D50)),"")))</f>
        <v/>
      </c>
      <c r="F50" s="18" t="n"/>
      <c r="G50" s="7">
        <f>IF(COUNTA(A50:D50,F50,H50)=0,"",IFERROR(IF(OR(A50="",B50="",C50=""),"Missing required fields",IF(F50="","Status needed",IF(COUNTIFS($A$6:$A$105,A50,$B$6:$B$105,B50)&gt;1,"Duplicate facility period",IF(D50&gt;C50,"Reserve exceeds cash - review",IF(AND(F50="Canceled",E50&lt;&gt;0),"Canceled period should be zero",""))))),"Invalid value - review"))</f>
        <v/>
      </c>
      <c r="H50" s="15" t="n"/>
    </row>
    <row r="51" ht="24" customHeight="1">
      <c r="A51" s="15" t="n"/>
      <c r="B51" s="16" t="n"/>
      <c r="C51" s="17" t="n"/>
      <c r="D51" s="17" t="n"/>
      <c r="E51" s="12">
        <f>IF(OR(A51="",B51="",C51=""),"",IF(F51="Canceled",0,IFERROR(MAX(0,C51-IF(D51="",0,D51)),"")))</f>
        <v/>
      </c>
      <c r="F51" s="18" t="n"/>
      <c r="G51" s="11">
        <f>IF(COUNTA(A51:D51,F51,H51)=0,"",IFERROR(IF(OR(A51="",B51="",C51=""),"Missing required fields",IF(F51="","Status needed",IF(COUNTIFS($A$6:$A$105,A51,$B$6:$B$105,B51)&gt;1,"Duplicate facility period",IF(D51&gt;C51,"Reserve exceeds cash - review",IF(AND(F51="Canceled",E51&lt;&gt;0),"Canceled period should be zero",""))))),"Invalid value - review"))</f>
        <v/>
      </c>
      <c r="H51" s="15" t="n"/>
    </row>
    <row r="52" ht="24" customHeight="1">
      <c r="A52" s="15" t="n"/>
      <c r="B52" s="16" t="n"/>
      <c r="C52" s="17" t="n"/>
      <c r="D52" s="17" t="n"/>
      <c r="E52" s="8">
        <f>IF(OR(A52="",B52="",C52=""),"",IF(F52="Canceled",0,IFERROR(MAX(0,C52-IF(D52="",0,D52)),"")))</f>
        <v/>
      </c>
      <c r="F52" s="18" t="n"/>
      <c r="G52" s="7">
        <f>IF(COUNTA(A52:D52,F52,H52)=0,"",IFERROR(IF(OR(A52="",B52="",C52=""),"Missing required fields",IF(F52="","Status needed",IF(COUNTIFS($A$6:$A$105,A52,$B$6:$B$105,B52)&gt;1,"Duplicate facility period",IF(D52&gt;C52,"Reserve exceeds cash - review",IF(AND(F52="Canceled",E52&lt;&gt;0),"Canceled period should be zero",""))))),"Invalid value - review"))</f>
        <v/>
      </c>
      <c r="H52" s="15" t="n"/>
    </row>
    <row r="53" ht="24" customHeight="1">
      <c r="A53" s="15" t="n"/>
      <c r="B53" s="16" t="n"/>
      <c r="C53" s="17" t="n"/>
      <c r="D53" s="17" t="n"/>
      <c r="E53" s="12">
        <f>IF(OR(A53="",B53="",C53=""),"",IF(F53="Canceled",0,IFERROR(MAX(0,C53-IF(D53="",0,D53)),"")))</f>
        <v/>
      </c>
      <c r="F53" s="18" t="n"/>
      <c r="G53" s="11">
        <f>IF(COUNTA(A53:D53,F53,H53)=0,"",IFERROR(IF(OR(A53="",B53="",C53=""),"Missing required fields",IF(F53="","Status needed",IF(COUNTIFS($A$6:$A$105,A53,$B$6:$B$105,B53)&gt;1,"Duplicate facility period",IF(D53&gt;C53,"Reserve exceeds cash - review",IF(AND(F53="Canceled",E53&lt;&gt;0),"Canceled period should be zero",""))))),"Invalid value - review"))</f>
        <v/>
      </c>
      <c r="H53" s="15" t="n"/>
    </row>
    <row r="54" ht="24" customHeight="1">
      <c r="A54" s="15" t="n"/>
      <c r="B54" s="16" t="n"/>
      <c r="C54" s="17" t="n"/>
      <c r="D54" s="17" t="n"/>
      <c r="E54" s="8">
        <f>IF(OR(A54="",B54="",C54=""),"",IF(F54="Canceled",0,IFERROR(MAX(0,C54-IF(D54="",0,D54)),"")))</f>
        <v/>
      </c>
      <c r="F54" s="18" t="n"/>
      <c r="G54" s="7">
        <f>IF(COUNTA(A54:D54,F54,H54)=0,"",IFERROR(IF(OR(A54="",B54="",C54=""),"Missing required fields",IF(F54="","Status needed",IF(COUNTIFS($A$6:$A$105,A54,$B$6:$B$105,B54)&gt;1,"Duplicate facility period",IF(D54&gt;C54,"Reserve exceeds cash - review",IF(AND(F54="Canceled",E54&lt;&gt;0),"Canceled period should be zero",""))))),"Invalid value - review"))</f>
        <v/>
      </c>
      <c r="H54" s="15" t="n"/>
    </row>
    <row r="55" ht="24" customHeight="1">
      <c r="A55" s="15" t="n"/>
      <c r="B55" s="16" t="n"/>
      <c r="C55" s="17" t="n"/>
      <c r="D55" s="17" t="n"/>
      <c r="E55" s="12">
        <f>IF(OR(A55="",B55="",C55=""),"",IF(F55="Canceled",0,IFERROR(MAX(0,C55-IF(D55="",0,D55)),"")))</f>
        <v/>
      </c>
      <c r="F55" s="18" t="n"/>
      <c r="G55" s="11">
        <f>IF(COUNTA(A55:D55,F55,H55)=0,"",IFERROR(IF(OR(A55="",B55="",C55=""),"Missing required fields",IF(F55="","Status needed",IF(COUNTIFS($A$6:$A$105,A55,$B$6:$B$105,B55)&gt;1,"Duplicate facility period",IF(D55&gt;C55,"Reserve exceeds cash - review",IF(AND(F55="Canceled",E55&lt;&gt;0),"Canceled period should be zero",""))))),"Invalid value - review"))</f>
        <v/>
      </c>
      <c r="H55" s="15" t="n"/>
    </row>
    <row r="56" ht="24" customHeight="1">
      <c r="A56" s="15" t="n"/>
      <c r="B56" s="16" t="n"/>
      <c r="C56" s="17" t="n"/>
      <c r="D56" s="17" t="n"/>
      <c r="E56" s="8">
        <f>IF(OR(A56="",B56="",C56=""),"",IF(F56="Canceled",0,IFERROR(MAX(0,C56-IF(D56="",0,D56)),"")))</f>
        <v/>
      </c>
      <c r="F56" s="18" t="n"/>
      <c r="G56" s="7">
        <f>IF(COUNTA(A56:D56,F56,H56)=0,"",IFERROR(IF(OR(A56="",B56="",C56=""),"Missing required fields",IF(F56="","Status needed",IF(COUNTIFS($A$6:$A$105,A56,$B$6:$B$105,B56)&gt;1,"Duplicate facility period",IF(D56&gt;C56,"Reserve exceeds cash - review",IF(AND(F56="Canceled",E56&lt;&gt;0),"Canceled period should be zero",""))))),"Invalid value - review"))</f>
        <v/>
      </c>
      <c r="H56" s="15" t="n"/>
    </row>
    <row r="57" ht="24" customHeight="1">
      <c r="A57" s="15" t="n"/>
      <c r="B57" s="16" t="n"/>
      <c r="C57" s="17" t="n"/>
      <c r="D57" s="17" t="n"/>
      <c r="E57" s="12">
        <f>IF(OR(A57="",B57="",C57=""),"",IF(F57="Canceled",0,IFERROR(MAX(0,C57-IF(D57="",0,D57)),"")))</f>
        <v/>
      </c>
      <c r="F57" s="18" t="n"/>
      <c r="G57" s="11">
        <f>IF(COUNTA(A57:D57,F57,H57)=0,"",IFERROR(IF(OR(A57="",B57="",C57=""),"Missing required fields",IF(F57="","Status needed",IF(COUNTIFS($A$6:$A$105,A57,$B$6:$B$105,B57)&gt;1,"Duplicate facility period",IF(D57&gt;C57,"Reserve exceeds cash - review",IF(AND(F57="Canceled",E57&lt;&gt;0),"Canceled period should be zero",""))))),"Invalid value - review"))</f>
        <v/>
      </c>
      <c r="H57" s="15" t="n"/>
    </row>
    <row r="58" ht="24" customHeight="1">
      <c r="A58" s="15" t="n"/>
      <c r="B58" s="16" t="n"/>
      <c r="C58" s="17" t="n"/>
      <c r="D58" s="17" t="n"/>
      <c r="E58" s="8">
        <f>IF(OR(A58="",B58="",C58=""),"",IF(F58="Canceled",0,IFERROR(MAX(0,C58-IF(D58="",0,D58)),"")))</f>
        <v/>
      </c>
      <c r="F58" s="18" t="n"/>
      <c r="G58" s="7">
        <f>IF(COUNTA(A58:D58,F58,H58)=0,"",IFERROR(IF(OR(A58="",B58="",C58=""),"Missing required fields",IF(F58="","Status needed",IF(COUNTIFS($A$6:$A$105,A58,$B$6:$B$105,B58)&gt;1,"Duplicate facility period",IF(D58&gt;C58,"Reserve exceeds cash - review",IF(AND(F58="Canceled",E58&lt;&gt;0),"Canceled period should be zero",""))))),"Invalid value - review"))</f>
        <v/>
      </c>
      <c r="H58" s="15" t="n"/>
    </row>
    <row r="59" ht="24" customHeight="1">
      <c r="A59" s="15" t="n"/>
      <c r="B59" s="16" t="n"/>
      <c r="C59" s="17" t="n"/>
      <c r="D59" s="17" t="n"/>
      <c r="E59" s="12">
        <f>IF(OR(A59="",B59="",C59=""),"",IF(F59="Canceled",0,IFERROR(MAX(0,C59-IF(D59="",0,D59)),"")))</f>
        <v/>
      </c>
      <c r="F59" s="18" t="n"/>
      <c r="G59" s="11">
        <f>IF(COUNTA(A59:D59,F59,H59)=0,"",IFERROR(IF(OR(A59="",B59="",C59=""),"Missing required fields",IF(F59="","Status needed",IF(COUNTIFS($A$6:$A$105,A59,$B$6:$B$105,B59)&gt;1,"Duplicate facility period",IF(D59&gt;C59,"Reserve exceeds cash - review",IF(AND(F59="Canceled",E59&lt;&gt;0),"Canceled period should be zero",""))))),"Invalid value - review"))</f>
        <v/>
      </c>
      <c r="H59" s="15" t="n"/>
    </row>
    <row r="60" ht="24" customHeight="1">
      <c r="A60" s="15" t="n"/>
      <c r="B60" s="16" t="n"/>
      <c r="C60" s="17" t="n"/>
      <c r="D60" s="17" t="n"/>
      <c r="E60" s="8">
        <f>IF(OR(A60="",B60="",C60=""),"",IF(F60="Canceled",0,IFERROR(MAX(0,C60-IF(D60="",0,D60)),"")))</f>
        <v/>
      </c>
      <c r="F60" s="18" t="n"/>
      <c r="G60" s="7">
        <f>IF(COUNTA(A60:D60,F60,H60)=0,"",IFERROR(IF(OR(A60="",B60="",C60=""),"Missing required fields",IF(F60="","Status needed",IF(COUNTIFS($A$6:$A$105,A60,$B$6:$B$105,B60)&gt;1,"Duplicate facility period",IF(D60&gt;C60,"Reserve exceeds cash - review",IF(AND(F60="Canceled",E60&lt;&gt;0),"Canceled period should be zero",""))))),"Invalid value - review"))</f>
        <v/>
      </c>
      <c r="H60" s="15" t="n"/>
    </row>
    <row r="61" ht="24" customHeight="1">
      <c r="A61" s="15" t="n"/>
      <c r="B61" s="16" t="n"/>
      <c r="C61" s="17" t="n"/>
      <c r="D61" s="17" t="n"/>
      <c r="E61" s="12">
        <f>IF(OR(A61="",B61="",C61=""),"",IF(F61="Canceled",0,IFERROR(MAX(0,C61-IF(D61="",0,D61)),"")))</f>
        <v/>
      </c>
      <c r="F61" s="18" t="n"/>
      <c r="G61" s="11">
        <f>IF(COUNTA(A61:D61,F61,H61)=0,"",IFERROR(IF(OR(A61="",B61="",C61=""),"Missing required fields",IF(F61="","Status needed",IF(COUNTIFS($A$6:$A$105,A61,$B$6:$B$105,B61)&gt;1,"Duplicate facility period",IF(D61&gt;C61,"Reserve exceeds cash - review",IF(AND(F61="Canceled",E61&lt;&gt;0),"Canceled period should be zero",""))))),"Invalid value - review"))</f>
        <v/>
      </c>
      <c r="H61" s="15" t="n"/>
    </row>
    <row r="62" ht="24" customHeight="1">
      <c r="A62" s="15" t="n"/>
      <c r="B62" s="16" t="n"/>
      <c r="C62" s="17" t="n"/>
      <c r="D62" s="17" t="n"/>
      <c r="E62" s="8">
        <f>IF(OR(A62="",B62="",C62=""),"",IF(F62="Canceled",0,IFERROR(MAX(0,C62-IF(D62="",0,D62)),"")))</f>
        <v/>
      </c>
      <c r="F62" s="18" t="n"/>
      <c r="G62" s="7">
        <f>IF(COUNTA(A62:D62,F62,H62)=0,"",IFERROR(IF(OR(A62="",B62="",C62=""),"Missing required fields",IF(F62="","Status needed",IF(COUNTIFS($A$6:$A$105,A62,$B$6:$B$105,B62)&gt;1,"Duplicate facility period",IF(D62&gt;C62,"Reserve exceeds cash - review",IF(AND(F62="Canceled",E62&lt;&gt;0),"Canceled period should be zero",""))))),"Invalid value - review"))</f>
        <v/>
      </c>
      <c r="H62" s="15" t="n"/>
    </row>
    <row r="63" ht="24" customHeight="1">
      <c r="A63" s="15" t="n"/>
      <c r="B63" s="16" t="n"/>
      <c r="C63" s="17" t="n"/>
      <c r="D63" s="17" t="n"/>
      <c r="E63" s="12">
        <f>IF(OR(A63="",B63="",C63=""),"",IF(F63="Canceled",0,IFERROR(MAX(0,C63-IF(D63="",0,D63)),"")))</f>
        <v/>
      </c>
      <c r="F63" s="18" t="n"/>
      <c r="G63" s="11">
        <f>IF(COUNTA(A63:D63,F63,H63)=0,"",IFERROR(IF(OR(A63="",B63="",C63=""),"Missing required fields",IF(F63="","Status needed",IF(COUNTIFS($A$6:$A$105,A63,$B$6:$B$105,B63)&gt;1,"Duplicate facility period",IF(D63&gt;C63,"Reserve exceeds cash - review",IF(AND(F63="Canceled",E63&lt;&gt;0),"Canceled period should be zero",""))))),"Invalid value - review"))</f>
        <v/>
      </c>
      <c r="H63" s="15" t="n"/>
    </row>
    <row r="64" ht="24" customHeight="1">
      <c r="A64" s="15" t="n"/>
      <c r="B64" s="16" t="n"/>
      <c r="C64" s="17" t="n"/>
      <c r="D64" s="17" t="n"/>
      <c r="E64" s="8">
        <f>IF(OR(A64="",B64="",C64=""),"",IF(F64="Canceled",0,IFERROR(MAX(0,C64-IF(D64="",0,D64)),"")))</f>
        <v/>
      </c>
      <c r="F64" s="18" t="n"/>
      <c r="G64" s="7">
        <f>IF(COUNTA(A64:D64,F64,H64)=0,"",IFERROR(IF(OR(A64="",B64="",C64=""),"Missing required fields",IF(F64="","Status needed",IF(COUNTIFS($A$6:$A$105,A64,$B$6:$B$105,B64)&gt;1,"Duplicate facility period",IF(D64&gt;C64,"Reserve exceeds cash - review",IF(AND(F64="Canceled",E64&lt;&gt;0),"Canceled period should be zero",""))))),"Invalid value - review"))</f>
        <v/>
      </c>
      <c r="H64" s="15" t="n"/>
    </row>
    <row r="65" ht="24" customHeight="1">
      <c r="A65" s="15" t="n"/>
      <c r="B65" s="16" t="n"/>
      <c r="C65" s="17" t="n"/>
      <c r="D65" s="17" t="n"/>
      <c r="E65" s="12">
        <f>IF(OR(A65="",B65="",C65=""),"",IF(F65="Canceled",0,IFERROR(MAX(0,C65-IF(D65="",0,D65)),"")))</f>
        <v/>
      </c>
      <c r="F65" s="18" t="n"/>
      <c r="G65" s="11">
        <f>IF(COUNTA(A65:D65,F65,H65)=0,"",IFERROR(IF(OR(A65="",B65="",C65=""),"Missing required fields",IF(F65="","Status needed",IF(COUNTIFS($A$6:$A$105,A65,$B$6:$B$105,B65)&gt;1,"Duplicate facility period",IF(D65&gt;C65,"Reserve exceeds cash - review",IF(AND(F65="Canceled",E65&lt;&gt;0),"Canceled period should be zero",""))))),"Invalid value - review"))</f>
        <v/>
      </c>
      <c r="H65" s="15" t="n"/>
    </row>
    <row r="66" ht="24" customHeight="1">
      <c r="A66" s="15" t="n"/>
      <c r="B66" s="16" t="n"/>
      <c r="C66" s="17" t="n"/>
      <c r="D66" s="17" t="n"/>
      <c r="E66" s="8">
        <f>IF(OR(A66="",B66="",C66=""),"",IF(F66="Canceled",0,IFERROR(MAX(0,C66-IF(D66="",0,D66)),"")))</f>
        <v/>
      </c>
      <c r="F66" s="18" t="n"/>
      <c r="G66" s="7">
        <f>IF(COUNTA(A66:D66,F66,H66)=0,"",IFERROR(IF(OR(A66="",B66="",C66=""),"Missing required fields",IF(F66="","Status needed",IF(COUNTIFS($A$6:$A$105,A66,$B$6:$B$105,B66)&gt;1,"Duplicate facility period",IF(D66&gt;C66,"Reserve exceeds cash - review",IF(AND(F66="Canceled",E66&lt;&gt;0),"Canceled period should be zero",""))))),"Invalid value - review"))</f>
        <v/>
      </c>
      <c r="H66" s="15" t="n"/>
    </row>
    <row r="67" ht="24" customHeight="1">
      <c r="A67" s="15" t="n"/>
      <c r="B67" s="16" t="n"/>
      <c r="C67" s="17" t="n"/>
      <c r="D67" s="17" t="n"/>
      <c r="E67" s="12">
        <f>IF(OR(A67="",B67="",C67=""),"",IF(F67="Canceled",0,IFERROR(MAX(0,C67-IF(D67="",0,D67)),"")))</f>
        <v/>
      </c>
      <c r="F67" s="18" t="n"/>
      <c r="G67" s="11">
        <f>IF(COUNTA(A67:D67,F67,H67)=0,"",IFERROR(IF(OR(A67="",B67="",C67=""),"Missing required fields",IF(F67="","Status needed",IF(COUNTIFS($A$6:$A$105,A67,$B$6:$B$105,B67)&gt;1,"Duplicate facility period",IF(D67&gt;C67,"Reserve exceeds cash - review",IF(AND(F67="Canceled",E67&lt;&gt;0),"Canceled period should be zero",""))))),"Invalid value - review"))</f>
        <v/>
      </c>
      <c r="H67" s="15" t="n"/>
    </row>
    <row r="68" ht="24" customHeight="1">
      <c r="A68" s="15" t="n"/>
      <c r="B68" s="16" t="n"/>
      <c r="C68" s="17" t="n"/>
      <c r="D68" s="17" t="n"/>
      <c r="E68" s="8">
        <f>IF(OR(A68="",B68="",C68=""),"",IF(F68="Canceled",0,IFERROR(MAX(0,C68-IF(D68="",0,D68)),"")))</f>
        <v/>
      </c>
      <c r="F68" s="18" t="n"/>
      <c r="G68" s="7">
        <f>IF(COUNTA(A68:D68,F68,H68)=0,"",IFERROR(IF(OR(A68="",B68="",C68=""),"Missing required fields",IF(F68="","Status needed",IF(COUNTIFS($A$6:$A$105,A68,$B$6:$B$105,B68)&gt;1,"Duplicate facility period",IF(D68&gt;C68,"Reserve exceeds cash - review",IF(AND(F68="Canceled",E68&lt;&gt;0),"Canceled period should be zero",""))))),"Invalid value - review"))</f>
        <v/>
      </c>
      <c r="H68" s="15" t="n"/>
    </row>
    <row r="69" ht="24" customHeight="1">
      <c r="A69" s="15" t="n"/>
      <c r="B69" s="16" t="n"/>
      <c r="C69" s="17" t="n"/>
      <c r="D69" s="17" t="n"/>
      <c r="E69" s="12">
        <f>IF(OR(A69="",B69="",C69=""),"",IF(F69="Canceled",0,IFERROR(MAX(0,C69-IF(D69="",0,D69)),"")))</f>
        <v/>
      </c>
      <c r="F69" s="18" t="n"/>
      <c r="G69" s="11">
        <f>IF(COUNTA(A69:D69,F69,H69)=0,"",IFERROR(IF(OR(A69="",B69="",C69=""),"Missing required fields",IF(F69="","Status needed",IF(COUNTIFS($A$6:$A$105,A69,$B$6:$B$105,B69)&gt;1,"Duplicate facility period",IF(D69&gt;C69,"Reserve exceeds cash - review",IF(AND(F69="Canceled",E69&lt;&gt;0),"Canceled period should be zero",""))))),"Invalid value - review"))</f>
        <v/>
      </c>
      <c r="H69" s="15" t="n"/>
    </row>
    <row r="70" ht="24" customHeight="1">
      <c r="A70" s="15" t="n"/>
      <c r="B70" s="16" t="n"/>
      <c r="C70" s="17" t="n"/>
      <c r="D70" s="17" t="n"/>
      <c r="E70" s="8">
        <f>IF(OR(A70="",B70="",C70=""),"",IF(F70="Canceled",0,IFERROR(MAX(0,C70-IF(D70="",0,D70)),"")))</f>
        <v/>
      </c>
      <c r="F70" s="18" t="n"/>
      <c r="G70" s="7">
        <f>IF(COUNTA(A70:D70,F70,H70)=0,"",IFERROR(IF(OR(A70="",B70="",C70=""),"Missing required fields",IF(F70="","Status needed",IF(COUNTIFS($A$6:$A$105,A70,$B$6:$B$105,B70)&gt;1,"Duplicate facility period",IF(D70&gt;C70,"Reserve exceeds cash - review",IF(AND(F70="Canceled",E70&lt;&gt;0),"Canceled period should be zero",""))))),"Invalid value - review"))</f>
        <v/>
      </c>
      <c r="H70" s="15" t="n"/>
    </row>
    <row r="71" ht="24" customHeight="1">
      <c r="A71" s="15" t="n"/>
      <c r="B71" s="16" t="n"/>
      <c r="C71" s="17" t="n"/>
      <c r="D71" s="17" t="n"/>
      <c r="E71" s="12">
        <f>IF(OR(A71="",B71="",C71=""),"",IF(F71="Canceled",0,IFERROR(MAX(0,C71-IF(D71="",0,D71)),"")))</f>
        <v/>
      </c>
      <c r="F71" s="18" t="n"/>
      <c r="G71" s="11">
        <f>IF(COUNTA(A71:D71,F71,H71)=0,"",IFERROR(IF(OR(A71="",B71="",C71=""),"Missing required fields",IF(F71="","Status needed",IF(COUNTIFS($A$6:$A$105,A71,$B$6:$B$105,B71)&gt;1,"Duplicate facility period",IF(D71&gt;C71,"Reserve exceeds cash - review",IF(AND(F71="Canceled",E71&lt;&gt;0),"Canceled period should be zero",""))))),"Invalid value - review"))</f>
        <v/>
      </c>
      <c r="H71" s="15" t="n"/>
    </row>
    <row r="72" ht="24" customHeight="1">
      <c r="A72" s="15" t="n"/>
      <c r="B72" s="16" t="n"/>
      <c r="C72" s="17" t="n"/>
      <c r="D72" s="17" t="n"/>
      <c r="E72" s="8">
        <f>IF(OR(A72="",B72="",C72=""),"",IF(F72="Canceled",0,IFERROR(MAX(0,C72-IF(D72="",0,D72)),"")))</f>
        <v/>
      </c>
      <c r="F72" s="18" t="n"/>
      <c r="G72" s="7">
        <f>IF(COUNTA(A72:D72,F72,H72)=0,"",IFERROR(IF(OR(A72="",B72="",C72=""),"Missing required fields",IF(F72="","Status needed",IF(COUNTIFS($A$6:$A$105,A72,$B$6:$B$105,B72)&gt;1,"Duplicate facility period",IF(D72&gt;C72,"Reserve exceeds cash - review",IF(AND(F72="Canceled",E72&lt;&gt;0),"Canceled period should be zero",""))))),"Invalid value - review"))</f>
        <v/>
      </c>
      <c r="H72" s="15" t="n"/>
    </row>
    <row r="73" ht="24" customHeight="1">
      <c r="A73" s="15" t="n"/>
      <c r="B73" s="16" t="n"/>
      <c r="C73" s="17" t="n"/>
      <c r="D73" s="17" t="n"/>
      <c r="E73" s="12">
        <f>IF(OR(A73="",B73="",C73=""),"",IF(F73="Canceled",0,IFERROR(MAX(0,C73-IF(D73="",0,D73)),"")))</f>
        <v/>
      </c>
      <c r="F73" s="18" t="n"/>
      <c r="G73" s="11">
        <f>IF(COUNTA(A73:D73,F73,H73)=0,"",IFERROR(IF(OR(A73="",B73="",C73=""),"Missing required fields",IF(F73="","Status needed",IF(COUNTIFS($A$6:$A$105,A73,$B$6:$B$105,B73)&gt;1,"Duplicate facility period",IF(D73&gt;C73,"Reserve exceeds cash - review",IF(AND(F73="Canceled",E73&lt;&gt;0),"Canceled period should be zero",""))))),"Invalid value - review"))</f>
        <v/>
      </c>
      <c r="H73" s="15" t="n"/>
    </row>
    <row r="74" ht="24" customHeight="1">
      <c r="A74" s="15" t="n"/>
      <c r="B74" s="16" t="n"/>
      <c r="C74" s="17" t="n"/>
      <c r="D74" s="17" t="n"/>
      <c r="E74" s="8">
        <f>IF(OR(A74="",B74="",C74=""),"",IF(F74="Canceled",0,IFERROR(MAX(0,C74-IF(D74="",0,D74)),"")))</f>
        <v/>
      </c>
      <c r="F74" s="18" t="n"/>
      <c r="G74" s="7">
        <f>IF(COUNTA(A74:D74,F74,H74)=0,"",IFERROR(IF(OR(A74="",B74="",C74=""),"Missing required fields",IF(F74="","Status needed",IF(COUNTIFS($A$6:$A$105,A74,$B$6:$B$105,B74)&gt;1,"Duplicate facility period",IF(D74&gt;C74,"Reserve exceeds cash - review",IF(AND(F74="Canceled",E74&lt;&gt;0),"Canceled period should be zero",""))))),"Invalid value - review"))</f>
        <v/>
      </c>
      <c r="H74" s="15" t="n"/>
    </row>
    <row r="75" ht="24" customHeight="1">
      <c r="A75" s="15" t="n"/>
      <c r="B75" s="16" t="n"/>
      <c r="C75" s="17" t="n"/>
      <c r="D75" s="17" t="n"/>
      <c r="E75" s="12">
        <f>IF(OR(A75="",B75="",C75=""),"",IF(F75="Canceled",0,IFERROR(MAX(0,C75-IF(D75="",0,D75)),"")))</f>
        <v/>
      </c>
      <c r="F75" s="18" t="n"/>
      <c r="G75" s="11">
        <f>IF(COUNTA(A75:D75,F75,H75)=0,"",IFERROR(IF(OR(A75="",B75="",C75=""),"Missing required fields",IF(F75="","Status needed",IF(COUNTIFS($A$6:$A$105,A75,$B$6:$B$105,B75)&gt;1,"Duplicate facility period",IF(D75&gt;C75,"Reserve exceeds cash - review",IF(AND(F75="Canceled",E75&lt;&gt;0),"Canceled period should be zero",""))))),"Invalid value - review"))</f>
        <v/>
      </c>
      <c r="H75" s="15" t="n"/>
    </row>
    <row r="76" ht="24" customHeight="1">
      <c r="A76" s="15" t="n"/>
      <c r="B76" s="16" t="n"/>
      <c r="C76" s="17" t="n"/>
      <c r="D76" s="17" t="n"/>
      <c r="E76" s="8">
        <f>IF(OR(A76="",B76="",C76=""),"",IF(F76="Canceled",0,IFERROR(MAX(0,C76-IF(D76="",0,D76)),"")))</f>
        <v/>
      </c>
      <c r="F76" s="18" t="n"/>
      <c r="G76" s="7">
        <f>IF(COUNTA(A76:D76,F76,H76)=0,"",IFERROR(IF(OR(A76="",B76="",C76=""),"Missing required fields",IF(F76="","Status needed",IF(COUNTIFS($A$6:$A$105,A76,$B$6:$B$105,B76)&gt;1,"Duplicate facility period",IF(D76&gt;C76,"Reserve exceeds cash - review",IF(AND(F76="Canceled",E76&lt;&gt;0),"Canceled period should be zero",""))))),"Invalid value - review"))</f>
        <v/>
      </c>
      <c r="H76" s="15" t="n"/>
    </row>
    <row r="77" ht="24" customHeight="1">
      <c r="A77" s="15" t="n"/>
      <c r="B77" s="16" t="n"/>
      <c r="C77" s="17" t="n"/>
      <c r="D77" s="17" t="n"/>
      <c r="E77" s="12">
        <f>IF(OR(A77="",B77="",C77=""),"",IF(F77="Canceled",0,IFERROR(MAX(0,C77-IF(D77="",0,D77)),"")))</f>
        <v/>
      </c>
      <c r="F77" s="18" t="n"/>
      <c r="G77" s="11">
        <f>IF(COUNTA(A77:D77,F77,H77)=0,"",IFERROR(IF(OR(A77="",B77="",C77=""),"Missing required fields",IF(F77="","Status needed",IF(COUNTIFS($A$6:$A$105,A77,$B$6:$B$105,B77)&gt;1,"Duplicate facility period",IF(D77&gt;C77,"Reserve exceeds cash - review",IF(AND(F77="Canceled",E77&lt;&gt;0),"Canceled period should be zero",""))))),"Invalid value - review"))</f>
        <v/>
      </c>
      <c r="H77" s="15" t="n"/>
    </row>
    <row r="78" ht="24" customHeight="1">
      <c r="A78" s="15" t="n"/>
      <c r="B78" s="16" t="n"/>
      <c r="C78" s="17" t="n"/>
      <c r="D78" s="17" t="n"/>
      <c r="E78" s="8">
        <f>IF(OR(A78="",B78="",C78=""),"",IF(F78="Canceled",0,IFERROR(MAX(0,C78-IF(D78="",0,D78)),"")))</f>
        <v/>
      </c>
      <c r="F78" s="18" t="n"/>
      <c r="G78" s="7">
        <f>IF(COUNTA(A78:D78,F78,H78)=0,"",IFERROR(IF(OR(A78="",B78="",C78=""),"Missing required fields",IF(F78="","Status needed",IF(COUNTIFS($A$6:$A$105,A78,$B$6:$B$105,B78)&gt;1,"Duplicate facility period",IF(D78&gt;C78,"Reserve exceeds cash - review",IF(AND(F78="Canceled",E78&lt;&gt;0),"Canceled period should be zero",""))))),"Invalid value - review"))</f>
        <v/>
      </c>
      <c r="H78" s="15" t="n"/>
    </row>
    <row r="79" ht="24" customHeight="1">
      <c r="A79" s="15" t="n"/>
      <c r="B79" s="16" t="n"/>
      <c r="C79" s="17" t="n"/>
      <c r="D79" s="17" t="n"/>
      <c r="E79" s="12">
        <f>IF(OR(A79="",B79="",C79=""),"",IF(F79="Canceled",0,IFERROR(MAX(0,C79-IF(D79="",0,D79)),"")))</f>
        <v/>
      </c>
      <c r="F79" s="18" t="n"/>
      <c r="G79" s="11">
        <f>IF(COUNTA(A79:D79,F79,H79)=0,"",IFERROR(IF(OR(A79="",B79="",C79=""),"Missing required fields",IF(F79="","Status needed",IF(COUNTIFS($A$6:$A$105,A79,$B$6:$B$105,B79)&gt;1,"Duplicate facility period",IF(D79&gt;C79,"Reserve exceeds cash - review",IF(AND(F79="Canceled",E79&lt;&gt;0),"Canceled period should be zero",""))))),"Invalid value - review"))</f>
        <v/>
      </c>
      <c r="H79" s="15" t="n"/>
    </row>
    <row r="80" ht="24" customHeight="1">
      <c r="A80" s="15" t="n"/>
      <c r="B80" s="16" t="n"/>
      <c r="C80" s="17" t="n"/>
      <c r="D80" s="17" t="n"/>
      <c r="E80" s="8">
        <f>IF(OR(A80="",B80="",C80=""),"",IF(F80="Canceled",0,IFERROR(MAX(0,C80-IF(D80="",0,D80)),"")))</f>
        <v/>
      </c>
      <c r="F80" s="18" t="n"/>
      <c r="G80" s="7">
        <f>IF(COUNTA(A80:D80,F80,H80)=0,"",IFERROR(IF(OR(A80="",B80="",C80=""),"Missing required fields",IF(F80="","Status needed",IF(COUNTIFS($A$6:$A$105,A80,$B$6:$B$105,B80)&gt;1,"Duplicate facility period",IF(D80&gt;C80,"Reserve exceeds cash - review",IF(AND(F80="Canceled",E80&lt;&gt;0),"Canceled period should be zero",""))))),"Invalid value - review"))</f>
        <v/>
      </c>
      <c r="H80" s="15" t="n"/>
    </row>
    <row r="81" ht="24" customHeight="1">
      <c r="A81" s="15" t="n"/>
      <c r="B81" s="16" t="n"/>
      <c r="C81" s="17" t="n"/>
      <c r="D81" s="17" t="n"/>
      <c r="E81" s="12">
        <f>IF(OR(A81="",B81="",C81=""),"",IF(F81="Canceled",0,IFERROR(MAX(0,C81-IF(D81="",0,D81)),"")))</f>
        <v/>
      </c>
      <c r="F81" s="18" t="n"/>
      <c r="G81" s="11">
        <f>IF(COUNTA(A81:D81,F81,H81)=0,"",IFERROR(IF(OR(A81="",B81="",C81=""),"Missing required fields",IF(F81="","Status needed",IF(COUNTIFS($A$6:$A$105,A81,$B$6:$B$105,B81)&gt;1,"Duplicate facility period",IF(D81&gt;C81,"Reserve exceeds cash - review",IF(AND(F81="Canceled",E81&lt;&gt;0),"Canceled period should be zero",""))))),"Invalid value - review"))</f>
        <v/>
      </c>
      <c r="H81" s="15" t="n"/>
    </row>
    <row r="82" ht="24" customHeight="1">
      <c r="A82" s="15" t="n"/>
      <c r="B82" s="16" t="n"/>
      <c r="C82" s="17" t="n"/>
      <c r="D82" s="17" t="n"/>
      <c r="E82" s="8">
        <f>IF(OR(A82="",B82="",C82=""),"",IF(F82="Canceled",0,IFERROR(MAX(0,C82-IF(D82="",0,D82)),"")))</f>
        <v/>
      </c>
      <c r="F82" s="18" t="n"/>
      <c r="G82" s="7">
        <f>IF(COUNTA(A82:D82,F82,H82)=0,"",IFERROR(IF(OR(A82="",B82="",C82=""),"Missing required fields",IF(F82="","Status needed",IF(COUNTIFS($A$6:$A$105,A82,$B$6:$B$105,B82)&gt;1,"Duplicate facility period",IF(D82&gt;C82,"Reserve exceeds cash - review",IF(AND(F82="Canceled",E82&lt;&gt;0),"Canceled period should be zero",""))))),"Invalid value - review"))</f>
        <v/>
      </c>
      <c r="H82" s="15" t="n"/>
    </row>
    <row r="83" ht="24" customHeight="1">
      <c r="A83" s="15" t="n"/>
      <c r="B83" s="16" t="n"/>
      <c r="C83" s="17" t="n"/>
      <c r="D83" s="17" t="n"/>
      <c r="E83" s="12">
        <f>IF(OR(A83="",B83="",C83=""),"",IF(F83="Canceled",0,IFERROR(MAX(0,C83-IF(D83="",0,D83)),"")))</f>
        <v/>
      </c>
      <c r="F83" s="18" t="n"/>
      <c r="G83" s="11">
        <f>IF(COUNTA(A83:D83,F83,H83)=0,"",IFERROR(IF(OR(A83="",B83="",C83=""),"Missing required fields",IF(F83="","Status needed",IF(COUNTIFS($A$6:$A$105,A83,$B$6:$B$105,B83)&gt;1,"Duplicate facility period",IF(D83&gt;C83,"Reserve exceeds cash - review",IF(AND(F83="Canceled",E83&lt;&gt;0),"Canceled period should be zero",""))))),"Invalid value - review"))</f>
        <v/>
      </c>
      <c r="H83" s="15" t="n"/>
    </row>
    <row r="84" ht="24" customHeight="1">
      <c r="A84" s="15" t="n"/>
      <c r="B84" s="16" t="n"/>
      <c r="C84" s="17" t="n"/>
      <c r="D84" s="17" t="n"/>
      <c r="E84" s="8">
        <f>IF(OR(A84="",B84="",C84=""),"",IF(F84="Canceled",0,IFERROR(MAX(0,C84-IF(D84="",0,D84)),"")))</f>
        <v/>
      </c>
      <c r="F84" s="18" t="n"/>
      <c r="G84" s="7">
        <f>IF(COUNTA(A84:D84,F84,H84)=0,"",IFERROR(IF(OR(A84="",B84="",C84=""),"Missing required fields",IF(F84="","Status needed",IF(COUNTIFS($A$6:$A$105,A84,$B$6:$B$105,B84)&gt;1,"Duplicate facility period",IF(D84&gt;C84,"Reserve exceeds cash - review",IF(AND(F84="Canceled",E84&lt;&gt;0),"Canceled period should be zero",""))))),"Invalid value - review"))</f>
        <v/>
      </c>
      <c r="H84" s="15" t="n"/>
    </row>
    <row r="85" ht="24" customHeight="1">
      <c r="A85" s="15" t="n"/>
      <c r="B85" s="16" t="n"/>
      <c r="C85" s="17" t="n"/>
      <c r="D85" s="17" t="n"/>
      <c r="E85" s="12">
        <f>IF(OR(A85="",B85="",C85=""),"",IF(F85="Canceled",0,IFERROR(MAX(0,C85-IF(D85="",0,D85)),"")))</f>
        <v/>
      </c>
      <c r="F85" s="18" t="n"/>
      <c r="G85" s="11">
        <f>IF(COUNTA(A85:D85,F85,H85)=0,"",IFERROR(IF(OR(A85="",B85="",C85=""),"Missing required fields",IF(F85="","Status needed",IF(COUNTIFS($A$6:$A$105,A85,$B$6:$B$105,B85)&gt;1,"Duplicate facility period",IF(D85&gt;C85,"Reserve exceeds cash - review",IF(AND(F85="Canceled",E85&lt;&gt;0),"Canceled period should be zero",""))))),"Invalid value - review"))</f>
        <v/>
      </c>
      <c r="H85" s="15" t="n"/>
    </row>
    <row r="86" ht="24" customHeight="1">
      <c r="A86" s="15" t="n"/>
      <c r="B86" s="16" t="n"/>
      <c r="C86" s="17" t="n"/>
      <c r="D86" s="17" t="n"/>
      <c r="E86" s="8">
        <f>IF(OR(A86="",B86="",C86=""),"",IF(F86="Canceled",0,IFERROR(MAX(0,C86-IF(D86="",0,D86)),"")))</f>
        <v/>
      </c>
      <c r="F86" s="18" t="n"/>
      <c r="G86" s="7">
        <f>IF(COUNTA(A86:D86,F86,H86)=0,"",IFERROR(IF(OR(A86="",B86="",C86=""),"Missing required fields",IF(F86="","Status needed",IF(COUNTIFS($A$6:$A$105,A86,$B$6:$B$105,B86)&gt;1,"Duplicate facility period",IF(D86&gt;C86,"Reserve exceeds cash - review",IF(AND(F86="Canceled",E86&lt;&gt;0),"Canceled period should be zero",""))))),"Invalid value - review"))</f>
        <v/>
      </c>
      <c r="H86" s="15" t="n"/>
    </row>
    <row r="87" ht="24" customHeight="1">
      <c r="A87" s="15" t="n"/>
      <c r="B87" s="16" t="n"/>
      <c r="C87" s="17" t="n"/>
      <c r="D87" s="17" t="n"/>
      <c r="E87" s="12">
        <f>IF(OR(A87="",B87="",C87=""),"",IF(F87="Canceled",0,IFERROR(MAX(0,C87-IF(D87="",0,D87)),"")))</f>
        <v/>
      </c>
      <c r="F87" s="18" t="n"/>
      <c r="G87" s="11">
        <f>IF(COUNTA(A87:D87,F87,H87)=0,"",IFERROR(IF(OR(A87="",B87="",C87=""),"Missing required fields",IF(F87="","Status needed",IF(COUNTIFS($A$6:$A$105,A87,$B$6:$B$105,B87)&gt;1,"Duplicate facility period",IF(D87&gt;C87,"Reserve exceeds cash - review",IF(AND(F87="Canceled",E87&lt;&gt;0),"Canceled period should be zero",""))))),"Invalid value - review"))</f>
        <v/>
      </c>
      <c r="H87" s="15" t="n"/>
    </row>
    <row r="88" ht="24" customHeight="1">
      <c r="A88" s="15" t="n"/>
      <c r="B88" s="16" t="n"/>
      <c r="C88" s="17" t="n"/>
      <c r="D88" s="17" t="n"/>
      <c r="E88" s="8">
        <f>IF(OR(A88="",B88="",C88=""),"",IF(F88="Canceled",0,IFERROR(MAX(0,C88-IF(D88="",0,D88)),"")))</f>
        <v/>
      </c>
      <c r="F88" s="18" t="n"/>
      <c r="G88" s="7">
        <f>IF(COUNTA(A88:D88,F88,H88)=0,"",IFERROR(IF(OR(A88="",B88="",C88=""),"Missing required fields",IF(F88="","Status needed",IF(COUNTIFS($A$6:$A$105,A88,$B$6:$B$105,B88)&gt;1,"Duplicate facility period",IF(D88&gt;C88,"Reserve exceeds cash - review",IF(AND(F88="Canceled",E88&lt;&gt;0),"Canceled period should be zero",""))))),"Invalid value - review"))</f>
        <v/>
      </c>
      <c r="H88" s="15" t="n"/>
    </row>
    <row r="89" ht="24" customHeight="1">
      <c r="A89" s="15" t="n"/>
      <c r="B89" s="16" t="n"/>
      <c r="C89" s="17" t="n"/>
      <c r="D89" s="17" t="n"/>
      <c r="E89" s="12">
        <f>IF(OR(A89="",B89="",C89=""),"",IF(F89="Canceled",0,IFERROR(MAX(0,C89-IF(D89="",0,D89)),"")))</f>
        <v/>
      </c>
      <c r="F89" s="18" t="n"/>
      <c r="G89" s="11">
        <f>IF(COUNTA(A89:D89,F89,H89)=0,"",IFERROR(IF(OR(A89="",B89="",C89=""),"Missing required fields",IF(F89="","Status needed",IF(COUNTIFS($A$6:$A$105,A89,$B$6:$B$105,B89)&gt;1,"Duplicate facility period",IF(D89&gt;C89,"Reserve exceeds cash - review",IF(AND(F89="Canceled",E89&lt;&gt;0),"Canceled period should be zero",""))))),"Invalid value - review"))</f>
        <v/>
      </c>
      <c r="H89" s="15" t="n"/>
    </row>
    <row r="90" ht="24" customHeight="1">
      <c r="A90" s="15" t="n"/>
      <c r="B90" s="16" t="n"/>
      <c r="C90" s="17" t="n"/>
      <c r="D90" s="17" t="n"/>
      <c r="E90" s="8">
        <f>IF(OR(A90="",B90="",C90=""),"",IF(F90="Canceled",0,IFERROR(MAX(0,C90-IF(D90="",0,D90)),"")))</f>
        <v/>
      </c>
      <c r="F90" s="18" t="n"/>
      <c r="G90" s="7">
        <f>IF(COUNTA(A90:D90,F90,H90)=0,"",IFERROR(IF(OR(A90="",B90="",C90=""),"Missing required fields",IF(F90="","Status needed",IF(COUNTIFS($A$6:$A$105,A90,$B$6:$B$105,B90)&gt;1,"Duplicate facility period",IF(D90&gt;C90,"Reserve exceeds cash - review",IF(AND(F90="Canceled",E90&lt;&gt;0),"Canceled period should be zero",""))))),"Invalid value - review"))</f>
        <v/>
      </c>
      <c r="H90" s="15" t="n"/>
    </row>
    <row r="91" ht="24" customHeight="1">
      <c r="A91" s="15" t="n"/>
      <c r="B91" s="16" t="n"/>
      <c r="C91" s="17" t="n"/>
      <c r="D91" s="17" t="n"/>
      <c r="E91" s="12">
        <f>IF(OR(A91="",B91="",C91=""),"",IF(F91="Canceled",0,IFERROR(MAX(0,C91-IF(D91="",0,D91)),"")))</f>
        <v/>
      </c>
      <c r="F91" s="18" t="n"/>
      <c r="G91" s="11">
        <f>IF(COUNTA(A91:D91,F91,H91)=0,"",IFERROR(IF(OR(A91="",B91="",C91=""),"Missing required fields",IF(F91="","Status needed",IF(COUNTIFS($A$6:$A$105,A91,$B$6:$B$105,B91)&gt;1,"Duplicate facility period",IF(D91&gt;C91,"Reserve exceeds cash - review",IF(AND(F91="Canceled",E91&lt;&gt;0),"Canceled period should be zero",""))))),"Invalid value - review"))</f>
        <v/>
      </c>
      <c r="H91" s="15" t="n"/>
    </row>
    <row r="92" ht="24" customHeight="1">
      <c r="A92" s="15" t="n"/>
      <c r="B92" s="16" t="n"/>
      <c r="C92" s="17" t="n"/>
      <c r="D92" s="17" t="n"/>
      <c r="E92" s="8">
        <f>IF(OR(A92="",B92="",C92=""),"",IF(F92="Canceled",0,IFERROR(MAX(0,C92-IF(D92="",0,D92)),"")))</f>
        <v/>
      </c>
      <c r="F92" s="18" t="n"/>
      <c r="G92" s="7">
        <f>IF(COUNTA(A92:D92,F92,H92)=0,"",IFERROR(IF(OR(A92="",B92="",C92=""),"Missing required fields",IF(F92="","Status needed",IF(COUNTIFS($A$6:$A$105,A92,$B$6:$B$105,B92)&gt;1,"Duplicate facility period",IF(D92&gt;C92,"Reserve exceeds cash - review",IF(AND(F92="Canceled",E92&lt;&gt;0),"Canceled period should be zero",""))))),"Invalid value - review"))</f>
        <v/>
      </c>
      <c r="H92" s="15" t="n"/>
    </row>
    <row r="93" ht="24" customHeight="1">
      <c r="A93" s="15" t="n"/>
      <c r="B93" s="16" t="n"/>
      <c r="C93" s="17" t="n"/>
      <c r="D93" s="17" t="n"/>
      <c r="E93" s="12">
        <f>IF(OR(A93="",B93="",C93=""),"",IF(F93="Canceled",0,IFERROR(MAX(0,C93-IF(D93="",0,D93)),"")))</f>
        <v/>
      </c>
      <c r="F93" s="18" t="n"/>
      <c r="G93" s="11">
        <f>IF(COUNTA(A93:D93,F93,H93)=0,"",IFERROR(IF(OR(A93="",B93="",C93=""),"Missing required fields",IF(F93="","Status needed",IF(COUNTIFS($A$6:$A$105,A93,$B$6:$B$105,B93)&gt;1,"Duplicate facility period",IF(D93&gt;C93,"Reserve exceeds cash - review",IF(AND(F93="Canceled",E93&lt;&gt;0),"Canceled period should be zero",""))))),"Invalid value - review"))</f>
        <v/>
      </c>
      <c r="H93" s="15" t="n"/>
    </row>
    <row r="94" ht="24" customHeight="1">
      <c r="A94" s="15" t="n"/>
      <c r="B94" s="16" t="n"/>
      <c r="C94" s="17" t="n"/>
      <c r="D94" s="17" t="n"/>
      <c r="E94" s="8">
        <f>IF(OR(A94="",B94="",C94=""),"",IF(F94="Canceled",0,IFERROR(MAX(0,C94-IF(D94="",0,D94)),"")))</f>
        <v/>
      </c>
      <c r="F94" s="18" t="n"/>
      <c r="G94" s="7">
        <f>IF(COUNTA(A94:D94,F94,H94)=0,"",IFERROR(IF(OR(A94="",B94="",C94=""),"Missing required fields",IF(F94="","Status needed",IF(COUNTIFS($A$6:$A$105,A94,$B$6:$B$105,B94)&gt;1,"Duplicate facility period",IF(D94&gt;C94,"Reserve exceeds cash - review",IF(AND(F94="Canceled",E94&lt;&gt;0),"Canceled period should be zero",""))))),"Invalid value - review"))</f>
        <v/>
      </c>
      <c r="H94" s="15" t="n"/>
    </row>
    <row r="95" ht="24" customHeight="1">
      <c r="A95" s="15" t="n"/>
      <c r="B95" s="16" t="n"/>
      <c r="C95" s="17" t="n"/>
      <c r="D95" s="17" t="n"/>
      <c r="E95" s="12">
        <f>IF(OR(A95="",B95="",C95=""),"",IF(F95="Canceled",0,IFERROR(MAX(0,C95-IF(D95="",0,D95)),"")))</f>
        <v/>
      </c>
      <c r="F95" s="18" t="n"/>
      <c r="G95" s="11">
        <f>IF(COUNTA(A95:D95,F95,H95)=0,"",IFERROR(IF(OR(A95="",B95="",C95=""),"Missing required fields",IF(F95="","Status needed",IF(COUNTIFS($A$6:$A$105,A95,$B$6:$B$105,B95)&gt;1,"Duplicate facility period",IF(D95&gt;C95,"Reserve exceeds cash - review",IF(AND(F95="Canceled",E95&lt;&gt;0),"Canceled period should be zero",""))))),"Invalid value - review"))</f>
        <v/>
      </c>
      <c r="H95" s="15" t="n"/>
    </row>
    <row r="96" ht="24" customHeight="1">
      <c r="A96" s="15" t="n"/>
      <c r="B96" s="16" t="n"/>
      <c r="C96" s="17" t="n"/>
      <c r="D96" s="17" t="n"/>
      <c r="E96" s="8">
        <f>IF(OR(A96="",B96="",C96=""),"",IF(F96="Canceled",0,IFERROR(MAX(0,C96-IF(D96="",0,D96)),"")))</f>
        <v/>
      </c>
      <c r="F96" s="18" t="n"/>
      <c r="G96" s="7">
        <f>IF(COUNTA(A96:D96,F96,H96)=0,"",IFERROR(IF(OR(A96="",B96="",C96=""),"Missing required fields",IF(F96="","Status needed",IF(COUNTIFS($A$6:$A$105,A96,$B$6:$B$105,B96)&gt;1,"Duplicate facility period",IF(D96&gt;C96,"Reserve exceeds cash - review",IF(AND(F96="Canceled",E96&lt;&gt;0),"Canceled period should be zero",""))))),"Invalid value - review"))</f>
        <v/>
      </c>
      <c r="H96" s="15" t="n"/>
    </row>
    <row r="97" ht="24" customHeight="1">
      <c r="A97" s="15" t="n"/>
      <c r="B97" s="16" t="n"/>
      <c r="C97" s="17" t="n"/>
      <c r="D97" s="17" t="n"/>
      <c r="E97" s="12">
        <f>IF(OR(A97="",B97="",C97=""),"",IF(F97="Canceled",0,IFERROR(MAX(0,C97-IF(D97="",0,D97)),"")))</f>
        <v/>
      </c>
      <c r="F97" s="18" t="n"/>
      <c r="G97" s="11">
        <f>IF(COUNTA(A97:D97,F97,H97)=0,"",IFERROR(IF(OR(A97="",B97="",C97=""),"Missing required fields",IF(F97="","Status needed",IF(COUNTIFS($A$6:$A$105,A97,$B$6:$B$105,B97)&gt;1,"Duplicate facility period",IF(D97&gt;C97,"Reserve exceeds cash - review",IF(AND(F97="Canceled",E97&lt;&gt;0),"Canceled period should be zero",""))))),"Invalid value - review"))</f>
        <v/>
      </c>
      <c r="H97" s="15" t="n"/>
    </row>
    <row r="98" ht="24" customHeight="1">
      <c r="A98" s="15" t="n"/>
      <c r="B98" s="16" t="n"/>
      <c r="C98" s="17" t="n"/>
      <c r="D98" s="17" t="n"/>
      <c r="E98" s="8">
        <f>IF(OR(A98="",B98="",C98=""),"",IF(F98="Canceled",0,IFERROR(MAX(0,C98-IF(D98="",0,D98)),"")))</f>
        <v/>
      </c>
      <c r="F98" s="18" t="n"/>
      <c r="G98" s="7">
        <f>IF(COUNTA(A98:D98,F98,H98)=0,"",IFERROR(IF(OR(A98="",B98="",C98=""),"Missing required fields",IF(F98="","Status needed",IF(COUNTIFS($A$6:$A$105,A98,$B$6:$B$105,B98)&gt;1,"Duplicate facility period",IF(D98&gt;C98,"Reserve exceeds cash - review",IF(AND(F98="Canceled",E98&lt;&gt;0),"Canceled period should be zero",""))))),"Invalid value - review"))</f>
        <v/>
      </c>
      <c r="H98" s="15" t="n"/>
    </row>
    <row r="99" ht="24" customHeight="1">
      <c r="A99" s="15" t="n"/>
      <c r="B99" s="16" t="n"/>
      <c r="C99" s="17" t="n"/>
      <c r="D99" s="17" t="n"/>
      <c r="E99" s="12">
        <f>IF(OR(A99="",B99="",C99=""),"",IF(F99="Canceled",0,IFERROR(MAX(0,C99-IF(D99="",0,D99)),"")))</f>
        <v/>
      </c>
      <c r="F99" s="18" t="n"/>
      <c r="G99" s="11">
        <f>IF(COUNTA(A99:D99,F99,H99)=0,"",IFERROR(IF(OR(A99="",B99="",C99=""),"Missing required fields",IF(F99="","Status needed",IF(COUNTIFS($A$6:$A$105,A99,$B$6:$B$105,B99)&gt;1,"Duplicate facility period",IF(D99&gt;C99,"Reserve exceeds cash - review",IF(AND(F99="Canceled",E99&lt;&gt;0),"Canceled period should be zero",""))))),"Invalid value - review"))</f>
        <v/>
      </c>
      <c r="H99" s="15" t="n"/>
    </row>
    <row r="100" ht="24" customHeight="1">
      <c r="A100" s="15" t="n"/>
      <c r="B100" s="16" t="n"/>
      <c r="C100" s="17" t="n"/>
      <c r="D100" s="17" t="n"/>
      <c r="E100" s="8">
        <f>IF(OR(A100="",B100="",C100=""),"",IF(F100="Canceled",0,IFERROR(MAX(0,C100-IF(D100="",0,D100)),"")))</f>
        <v/>
      </c>
      <c r="F100" s="18" t="n"/>
      <c r="G100" s="7">
        <f>IF(COUNTA(A100:D100,F100,H100)=0,"",IFERROR(IF(OR(A100="",B100="",C100=""),"Missing required fields",IF(F100="","Status needed",IF(COUNTIFS($A$6:$A$105,A100,$B$6:$B$105,B100)&gt;1,"Duplicate facility period",IF(D100&gt;C100,"Reserve exceeds cash - review",IF(AND(F100="Canceled",E100&lt;&gt;0),"Canceled period should be zero",""))))),"Invalid value - review"))</f>
        <v/>
      </c>
      <c r="H100" s="15" t="n"/>
    </row>
    <row r="101" ht="24" customHeight="1">
      <c r="A101" s="15" t="n"/>
      <c r="B101" s="16" t="n"/>
      <c r="C101" s="17" t="n"/>
      <c r="D101" s="17" t="n"/>
      <c r="E101" s="12">
        <f>IF(OR(A101="",B101="",C101=""),"",IF(F101="Canceled",0,IFERROR(MAX(0,C101-IF(D101="",0,D101)),"")))</f>
        <v/>
      </c>
      <c r="F101" s="18" t="n"/>
      <c r="G101" s="11">
        <f>IF(COUNTA(A101:D101,F101,H101)=0,"",IFERROR(IF(OR(A101="",B101="",C101=""),"Missing required fields",IF(F101="","Status needed",IF(COUNTIFS($A$6:$A$105,A101,$B$6:$B$105,B101)&gt;1,"Duplicate facility period",IF(D101&gt;C101,"Reserve exceeds cash - review",IF(AND(F101="Canceled",E101&lt;&gt;0),"Canceled period should be zero",""))))),"Invalid value - review"))</f>
        <v/>
      </c>
      <c r="H101" s="15" t="n"/>
    </row>
    <row r="102" ht="24" customHeight="1">
      <c r="A102" s="15" t="n"/>
      <c r="B102" s="16" t="n"/>
      <c r="C102" s="17" t="n"/>
      <c r="D102" s="17" t="n"/>
      <c r="E102" s="8">
        <f>IF(OR(A102="",B102="",C102=""),"",IF(F102="Canceled",0,IFERROR(MAX(0,C102-IF(D102="",0,D102)),"")))</f>
        <v/>
      </c>
      <c r="F102" s="18" t="n"/>
      <c r="G102" s="7">
        <f>IF(COUNTA(A102:D102,F102,H102)=0,"",IFERROR(IF(OR(A102="",B102="",C102=""),"Missing required fields",IF(F102="","Status needed",IF(COUNTIFS($A$6:$A$105,A102,$B$6:$B$105,B102)&gt;1,"Duplicate facility period",IF(D102&gt;C102,"Reserve exceeds cash - review",IF(AND(F102="Canceled",E102&lt;&gt;0),"Canceled period should be zero",""))))),"Invalid value - review"))</f>
        <v/>
      </c>
      <c r="H102" s="15" t="n"/>
    </row>
    <row r="103" ht="24" customHeight="1">
      <c r="A103" s="15" t="n"/>
      <c r="B103" s="16" t="n"/>
      <c r="C103" s="17" t="n"/>
      <c r="D103" s="17" t="n"/>
      <c r="E103" s="12">
        <f>IF(OR(A103="",B103="",C103=""),"",IF(F103="Canceled",0,IFERROR(MAX(0,C103-IF(D103="",0,D103)),"")))</f>
        <v/>
      </c>
      <c r="F103" s="18" t="n"/>
      <c r="G103" s="11">
        <f>IF(COUNTA(A103:D103,F103,H103)=0,"",IFERROR(IF(OR(A103="",B103="",C103=""),"Missing required fields",IF(F103="","Status needed",IF(COUNTIFS($A$6:$A$105,A103,$B$6:$B$105,B103)&gt;1,"Duplicate facility period",IF(D103&gt;C103,"Reserve exceeds cash - review",IF(AND(F103="Canceled",E103&lt;&gt;0),"Canceled period should be zero",""))))),"Invalid value - review"))</f>
        <v/>
      </c>
      <c r="H103" s="15" t="n"/>
    </row>
    <row r="104" ht="24" customHeight="1">
      <c r="A104" s="15" t="n"/>
      <c r="B104" s="16" t="n"/>
      <c r="C104" s="17" t="n"/>
      <c r="D104" s="17" t="n"/>
      <c r="E104" s="8">
        <f>IF(OR(A104="",B104="",C104=""),"",IF(F104="Canceled",0,IFERROR(MAX(0,C104-IF(D104="",0,D104)),"")))</f>
        <v/>
      </c>
      <c r="F104" s="18" t="n"/>
      <c r="G104" s="7">
        <f>IF(COUNTA(A104:D104,F104,H104)=0,"",IFERROR(IF(OR(A104="",B104="",C104=""),"Missing required fields",IF(F104="","Status needed",IF(COUNTIFS($A$6:$A$105,A104,$B$6:$B$105,B104)&gt;1,"Duplicate facility period",IF(D104&gt;C104,"Reserve exceeds cash - review",IF(AND(F104="Canceled",E104&lt;&gt;0),"Canceled period should be zero",""))))),"Invalid value - review"))</f>
        <v/>
      </c>
      <c r="H104" s="15" t="n"/>
    </row>
    <row r="105" ht="24" customHeight="1">
      <c r="A105" s="15" t="n"/>
      <c r="B105" s="16" t="n"/>
      <c r="C105" s="17" t="n"/>
      <c r="D105" s="17" t="n"/>
      <c r="E105" s="12">
        <f>IF(OR(A105="",B105="",C105=""),"",IF(F105="Canceled",0,IFERROR(MAX(0,C105-IF(D105="",0,D105)),"")))</f>
        <v/>
      </c>
      <c r="F105" s="18" t="n"/>
      <c r="G105" s="11">
        <f>IF(COUNTA(A105:D105,F105,H105)=0,"",IFERROR(IF(OR(A105="",B105="",C105=""),"Missing required fields",IF(F105="","Status needed",IF(COUNTIFS($A$6:$A$105,A105,$B$6:$B$105,B105)&gt;1,"Duplicate facility period",IF(D105&gt;C105,"Reserve exceeds cash - review",IF(AND(F105="Canceled",E105&lt;&gt;0),"Canceled period should be zero",""))))),"Invalid value - review"))</f>
        <v/>
      </c>
      <c r="H105" s="15" t="n"/>
    </row>
  </sheetData>
  <autoFilter ref="A5:H105"/>
  <mergeCells count="1">
    <mergeCell ref="A1:H1"/>
  </mergeCells>
  <conditionalFormatting sqref="G6:G105">
    <cfRule type="expression" priority="1" dxfId="0">
      <formula>$G6&lt;&gt;""</formula>
    </cfRule>
  </conditionalFormatting>
  <conditionalFormatting sqref="F6:F105">
    <cfRule type="expression" priority="2" dxfId="1">
      <formula>$F6="Closed"</formula>
    </cfRule>
  </conditionalFormatting>
  <dataValidations count="3">
    <dataValidation sqref="F6:F105" showDropDown="0" showInputMessage="0" showErrorMessage="0" allowBlank="0" errorTitle="Review Entry" error="Choose a listed period status." promptTitle="Period Status" prompt="Select the current human-reviewed status." type="list" errorStyle="stop">
      <formula1>"Draft,Approved,Held,Closed,Canceled"</formula1>
    </dataValidation>
    <dataValidation sqref="B6:B105" showDropDown="0" showInputMessage="0" showErrorMessage="0" allowBlank="0" errorTitle="Review Date" error="Enter a date from 01/01/2020 through 12/31/2100." type="date" errorStyle="stop" operator="between">
      <formula1>DATE(2020,1,1)</formula1>
      <formula2>DATE(2100,12,31)</formula2>
    </dataValidation>
    <dataValidation sqref="C6:D105" showDropDown="0" showInputMessage="0" showErrorMessage="0" allowBlank="0" errorTitle="Review Amount" error="Enter a nonnegative dollar amount." type="decimal" errorStyle="stop" operator="greaterThanOrEqual">
      <formula1>0</formula1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J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41" customWidth="1" min="3" max="3"/>
    <col width="14" customWidth="1" min="4" max="4"/>
    <col width="18" customWidth="1" min="5" max="5"/>
    <col width="16" customWidth="1" min="6" max="6"/>
    <col width="18" customWidth="1" min="7" max="7"/>
    <col width="13" customWidth="1" min="8" max="8"/>
    <col width="31" customWidth="1" min="9" max="9"/>
    <col width="49" customWidth="1" min="10" max="10"/>
  </cols>
  <sheetData>
    <row r="1" ht="28" customHeight="1">
      <c r="A1" s="1" t="inlineStr">
        <is>
          <t>Owner Distribution Schedule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6" t="n"/>
    </row>
    <row r="2" ht="30" customHeight="1">
      <c r="A2" s="3" t="inlineStr">
        <is>
          <t>Enter owner schedule details in yellow cells. Ownership and scheduled amounts are calculated from the supporting sheets.</t>
        </is>
      </c>
    </row>
    <row r="3"/>
    <row r="4"/>
    <row r="5" ht="30" customHeight="1">
      <c r="A5" s="4" t="inlineStr">
        <is>
          <t>Facility</t>
        </is>
      </c>
      <c r="B5" s="4" t="inlineStr">
        <is>
          <t>Period</t>
        </is>
      </c>
      <c r="C5" s="4" t="inlineStr">
        <is>
          <t>Owner</t>
        </is>
      </c>
      <c r="D5" s="4" t="inlineStr">
        <is>
          <t>Ownership %</t>
        </is>
      </c>
      <c r="E5" s="4" t="inlineStr">
        <is>
          <t>Scheduled Amount</t>
        </is>
      </c>
      <c r="F5" s="4" t="inlineStr">
        <is>
          <t>Paid Amount</t>
        </is>
      </c>
      <c r="G5" s="4" t="inlineStr">
        <is>
          <t>Status</t>
        </is>
      </c>
      <c r="H5" s="4" t="inlineStr">
        <is>
          <t>Due Date</t>
        </is>
      </c>
      <c r="I5" s="4" t="inlineStr">
        <is>
          <t>Review</t>
        </is>
      </c>
      <c r="J5" s="4" t="inlineStr">
        <is>
          <t>Notes</t>
        </is>
      </c>
    </row>
    <row r="6" ht="24" customHeight="1">
      <c r="A6" s="15" t="inlineStr">
        <is>
          <t>Cedar Lantern Storage (Fictional)</t>
        </is>
      </c>
      <c r="B6" s="16" t="n">
        <v>46266</v>
      </c>
      <c r="C6" s="15" t="inlineStr">
        <is>
          <t>Avery Quinn Family Holdings (Fictional)</t>
        </is>
      </c>
      <c r="D6" s="13">
        <f>IF(OR(A6="",C6=""),"",IF(COUNTIFS(Assumptions!$A$9:$A$108,A6,Assumptions!$B$9:$B$108,C6,Assumptions!$D$9:$D$108,"Active")=0,"",IFERROR(SUMIFS(Assumptions!$C$9:$C$108,Assumptions!$A$9:$A$108,A6,Assumptions!$B$9:$B$108,C6,Assumptions!$D$9:$D$108,"Active"),"")))</f>
        <v/>
      </c>
      <c r="E6" s="8">
        <f>IF(OR(A6="",B6="",C6="",D6=""),"",IF(G6="Canceled",0,IF(COUNTIFS('Facility Periods'!$A$6:$A$105,A6,'Facility Periods'!$B$6:$B$105,B6)=0,"",IFERROR(SUMIFS('Facility Periods'!$E$6:$E$105,'Facility Periods'!$A$6:$A$105,A6,'Facility Periods'!$B$6:$B$105,B6)*D6,""))))</f>
        <v/>
      </c>
      <c r="F6" s="17" t="n">
        <v>9000</v>
      </c>
      <c r="G6" s="18" t="inlineStr">
        <is>
          <t>Paid</t>
        </is>
      </c>
      <c r="H6" s="16" t="n">
        <v>46274</v>
      </c>
      <c r="I6" s="7">
        <f>IF(COUNTA(A6:C6,F6:H6,J6)=0,"",IFERROR(IF(OR(A6="",B6="",C6=""),"Missing required fields",IF(D6="","Owner allocation not found",IF(COUNTIFS('Facility Periods'!$A$6:$A$105,A6,'Facility Periods'!$B$6:$B$105,B6)=0,"Facility period not found",IF(G6="","Status needed",IF(AND(G6="Paid",ABS(IF(F6="",0,F6)-IF(E6="",0,E6))&gt;Assumptions!$B$5),"Paid amount differs from schedule",IF(AND(G6="Partially Paid",OR(F6="",F6&lt;=0,F6&gt;=E6)),"Review partial payment",IF(AND(OR(G6="Planned",G6="Approved",G6="Partially Paid"),H6=""),"Due date needed",IF(AND(OR(G6="Planned",G6="Approved",G6="Partially Paid"),H6&lt;&gt;"",H6&lt;Assumptions!$B$3,IF(E6="",0,E6)-IF(F6="",0,F6)&gt;Assumptions!$B$5),"Past due - review",IF(AND(OR(G6="Planned",G6="Approved",G6="Partially Paid"),H6&lt;&gt;"",H6&gt;=Assumptions!$B$3,H6&lt;=Assumptions!$B$3+Assumptions!$B$4,IF(E6="",0,E6)-IF(F6="",0,F6)&gt;Assumptions!$B$5),"Due soon",IF(AND(F6&lt;&gt;"",E6&lt;&gt;"",F6&gt;E6+Assumptions!$B$5),"Paid amount exceeds schedule","")))))))))),"Invalid value - review"))</f>
        <v/>
      </c>
      <c r="J6" s="15" t="inlineStr">
        <is>
          <t>Example paid amount matches the calculated schedule.</t>
        </is>
      </c>
    </row>
    <row r="7" ht="24" customHeight="1">
      <c r="A7" s="15" t="inlineStr">
        <is>
          <t>Cedar Lantern Storage (Fictional)</t>
        </is>
      </c>
      <c r="B7" s="16" t="n">
        <v>46266</v>
      </c>
      <c r="C7" s="15" t="inlineStr">
        <is>
          <t>Harbor Kite Ventures (Fictional)</t>
        </is>
      </c>
      <c r="D7" s="19">
        <f>IF(OR(A7="",C7=""),"",IF(COUNTIFS(Assumptions!$A$9:$A$108,A7,Assumptions!$B$9:$B$108,C7,Assumptions!$D$9:$D$108,"Active")=0,"",IFERROR(SUMIFS(Assumptions!$C$9:$C$108,Assumptions!$A$9:$A$108,A7,Assumptions!$B$9:$B$108,C7,Assumptions!$D$9:$D$108,"Active"),"")))</f>
        <v/>
      </c>
      <c r="E7" s="12">
        <f>IF(OR(A7="",B7="",C7="",D7=""),"",IF(G7="Canceled",0,IF(COUNTIFS('Facility Periods'!$A$6:$A$105,A7,'Facility Periods'!$B$6:$B$105,B7)=0,"",IFERROR(SUMIFS('Facility Periods'!$E$6:$E$105,'Facility Periods'!$A$6:$A$105,A7,'Facility Periods'!$B$6:$B$105,B7)*D7,""))))</f>
        <v/>
      </c>
      <c r="F7" s="17" t="n">
        <v>6000</v>
      </c>
      <c r="G7" s="18" t="inlineStr">
        <is>
          <t>Paid</t>
        </is>
      </c>
      <c r="H7" s="16" t="n">
        <v>46274</v>
      </c>
      <c r="I7" s="11">
        <f>IF(COUNTA(A7:C7,F7:H7,J7)=0,"",IFERROR(IF(OR(A7="",B7="",C7=""),"Missing required fields",IF(D7="","Owner allocation not found",IF(COUNTIFS('Facility Periods'!$A$6:$A$105,A7,'Facility Periods'!$B$6:$B$105,B7)=0,"Facility period not found",IF(G7="","Status needed",IF(AND(G7="Paid",ABS(IF(F7="",0,F7)-IF(E7="",0,E7))&gt;Assumptions!$B$5),"Paid amount differs from schedule",IF(AND(G7="Partially Paid",OR(F7="",F7&lt;=0,F7&gt;=E7)),"Review partial payment",IF(AND(OR(G7="Planned",G7="Approved",G7="Partially Paid"),H7=""),"Due date needed",IF(AND(OR(G7="Planned",G7="Approved",G7="Partially Paid"),H7&lt;&gt;"",H7&lt;Assumptions!$B$3,IF(E7="",0,E7)-IF(F7="",0,F7)&gt;Assumptions!$B$5),"Past due - review",IF(AND(OR(G7="Planned",G7="Approved",G7="Partially Paid"),H7&lt;&gt;"",H7&gt;=Assumptions!$B$3,H7&lt;=Assumptions!$B$3+Assumptions!$B$4,IF(E7="",0,E7)-IF(F7="",0,F7)&gt;Assumptions!$B$5),"Due soon",IF(AND(F7&lt;&gt;"",E7&lt;&gt;"",F7&gt;E7+Assumptions!$B$5),"Paid amount exceeds schedule","")))))))))),"Invalid value - review"))</f>
        <v/>
      </c>
      <c r="J7" s="15" t="inlineStr">
        <is>
          <t>Example paid amount matches the calculated schedule.</t>
        </is>
      </c>
    </row>
    <row r="8" ht="24" customHeight="1">
      <c r="A8" s="15" t="inlineStr">
        <is>
          <t>Blue Cactus Storage (Fictional)</t>
        </is>
      </c>
      <c r="B8" s="16" t="n">
        <v>46266</v>
      </c>
      <c r="C8" s="15" t="inlineStr">
        <is>
          <t>Juniper Arc LLC (Fictional)</t>
        </is>
      </c>
      <c r="D8" s="13">
        <f>IF(OR(A8="",C8=""),"",IF(COUNTIFS(Assumptions!$A$9:$A$108,A8,Assumptions!$B$9:$B$108,C8,Assumptions!$D$9:$D$108,"Active")=0,"",IFERROR(SUMIFS(Assumptions!$C$9:$C$108,Assumptions!$A$9:$A$108,A8,Assumptions!$B$9:$B$108,C8,Assumptions!$D$9:$D$108,"Active"),"")))</f>
        <v/>
      </c>
      <c r="E8" s="8">
        <f>IF(OR(A8="",B8="",C8="",D8=""),"",IF(G8="Canceled",0,IF(COUNTIFS('Facility Periods'!$A$6:$A$105,A8,'Facility Periods'!$B$6:$B$105,B8)=0,"",IFERROR(SUMIFS('Facility Periods'!$E$6:$E$105,'Facility Periods'!$A$6:$A$105,A8,'Facility Periods'!$B$6:$B$105,B8)*D8,""))))</f>
        <v/>
      </c>
      <c r="F8" s="17" t="n"/>
      <c r="G8" s="18" t="inlineStr">
        <is>
          <t>Approved</t>
        </is>
      </c>
      <c r="H8" s="16" t="n">
        <v>46282</v>
      </c>
      <c r="I8" s="7">
        <f>IF(COUNTA(A8:C8,F8:H8,J8)=0,"",IFERROR(IF(OR(A8="",B8="",C8=""),"Missing required fields",IF(D8="","Owner allocation not found",IF(COUNTIFS('Facility Periods'!$A$6:$A$105,A8,'Facility Periods'!$B$6:$B$105,B8)=0,"Facility period not found",IF(G8="","Status needed",IF(AND(G8="Paid",ABS(IF(F8="",0,F8)-IF(E8="",0,E8))&gt;Assumptions!$B$5),"Paid amount differs from schedule",IF(AND(G8="Partially Paid",OR(F8="",F8&lt;=0,F8&gt;=E8)),"Review partial payment",IF(AND(OR(G8="Planned",G8="Approved",G8="Partially Paid"),H8=""),"Due date needed",IF(AND(OR(G8="Planned",G8="Approved",G8="Partially Paid"),H8&lt;&gt;"",H8&lt;Assumptions!$B$3,IF(E8="",0,E8)-IF(F8="",0,F8)&gt;Assumptions!$B$5),"Past due - review",IF(AND(OR(G8="Planned",G8="Approved",G8="Partially Paid"),H8&lt;&gt;"",H8&gt;=Assumptions!$B$3,H8&lt;=Assumptions!$B$3+Assumptions!$B$4,IF(E8="",0,E8)-IF(F8="",0,F8)&gt;Assumptions!$B$5),"Due soon",IF(AND(F8&lt;&gt;"",E8&lt;&gt;"",F8&gt;E8+Assumptions!$B$5),"Paid amount exceeds schedule","")))))))))),"Invalid value - review"))</f>
        <v/>
      </c>
      <c r="J8" s="15" t="inlineStr">
        <is>
          <t>Approved fictional distribution is due within the review window.</t>
        </is>
      </c>
    </row>
    <row r="9" ht="24" customHeight="1">
      <c r="A9" s="15" t="inlineStr">
        <is>
          <t>Blue Cactus Storage (Fictional)</t>
        </is>
      </c>
      <c r="B9" s="16" t="n">
        <v>46266</v>
      </c>
      <c r="C9" s="15" t="inlineStr">
        <is>
          <t>Northstar Plum Partners (Fictional)</t>
        </is>
      </c>
      <c r="D9" s="19">
        <f>IF(OR(A9="",C9=""),"",IF(COUNTIFS(Assumptions!$A$9:$A$108,A9,Assumptions!$B$9:$B$108,C9,Assumptions!$D$9:$D$108,"Active")=0,"",IFERROR(SUMIFS(Assumptions!$C$9:$C$108,Assumptions!$A$9:$A$108,A9,Assumptions!$B$9:$B$108,C9,Assumptions!$D$9:$D$108,"Active"),"")))</f>
        <v/>
      </c>
      <c r="E9" s="12">
        <f>IF(OR(A9="",B9="",C9="",D9=""),"",IF(G9="Canceled",0,IF(COUNTIFS('Facility Periods'!$A$6:$A$105,A9,'Facility Periods'!$B$6:$B$105,B9)=0,"",IFERROR(SUMIFS('Facility Periods'!$E$6:$E$105,'Facility Periods'!$A$6:$A$105,A9,'Facility Periods'!$B$6:$B$105,B9)*D9,""))))</f>
        <v/>
      </c>
      <c r="F9" s="17" t="n"/>
      <c r="G9" s="18" t="inlineStr">
        <is>
          <t>Approved</t>
        </is>
      </c>
      <c r="H9" s="16" t="n">
        <v>46282</v>
      </c>
      <c r="I9" s="11">
        <f>IF(COUNTA(A9:C9,F9:H9,J9)=0,"",IFERROR(IF(OR(A9="",B9="",C9=""),"Missing required fields",IF(D9="","Owner allocation not found",IF(COUNTIFS('Facility Periods'!$A$6:$A$105,A9,'Facility Periods'!$B$6:$B$105,B9)=0,"Facility period not found",IF(G9="","Status needed",IF(AND(G9="Paid",ABS(IF(F9="",0,F9)-IF(E9="",0,E9))&gt;Assumptions!$B$5),"Paid amount differs from schedule",IF(AND(G9="Partially Paid",OR(F9="",F9&lt;=0,F9&gt;=E9)),"Review partial payment",IF(AND(OR(G9="Planned",G9="Approved",G9="Partially Paid"),H9=""),"Due date needed",IF(AND(OR(G9="Planned",G9="Approved",G9="Partially Paid"),H9&lt;&gt;"",H9&lt;Assumptions!$B$3,IF(E9="",0,E9)-IF(F9="",0,F9)&gt;Assumptions!$B$5),"Past due - review",IF(AND(OR(G9="Planned",G9="Approved",G9="Partially Paid"),H9&lt;&gt;"",H9&gt;=Assumptions!$B$3,H9&lt;=Assumptions!$B$3+Assumptions!$B$4,IF(E9="",0,E9)-IF(F9="",0,F9)&gt;Assumptions!$B$5),"Due soon",IF(AND(F9&lt;&gt;"",E9&lt;&gt;"",F9&gt;E9+Assumptions!$B$5),"Paid amount exceeds schedule","")))))))))),"Invalid value - review"))</f>
        <v/>
      </c>
      <c r="J9" s="15" t="inlineStr">
        <is>
          <t>Approved fictional distribution is due within the review window.</t>
        </is>
      </c>
    </row>
    <row r="10" ht="24" customHeight="1">
      <c r="A10" s="15" t="inlineStr">
        <is>
          <t>Blue Cactus Storage (Fictional)</t>
        </is>
      </c>
      <c r="B10" s="16" t="n">
        <v>46266</v>
      </c>
      <c r="C10" s="15" t="inlineStr">
        <is>
          <t>Wren Harbor Capital (Fictional)</t>
        </is>
      </c>
      <c r="D10" s="13">
        <f>IF(OR(A10="",C10=""),"",IF(COUNTIFS(Assumptions!$A$9:$A$108,A10,Assumptions!$B$9:$B$108,C10,Assumptions!$D$9:$D$108,"Active")=0,"",IFERROR(SUMIFS(Assumptions!$C$9:$C$108,Assumptions!$A$9:$A$108,A10,Assumptions!$B$9:$B$108,C10,Assumptions!$D$9:$D$108,"Active"),"")))</f>
        <v/>
      </c>
      <c r="E10" s="8">
        <f>IF(OR(A10="",B10="",C10="",D10=""),"",IF(G10="Canceled",0,IF(COUNTIFS('Facility Periods'!$A$6:$A$105,A10,'Facility Periods'!$B$6:$B$105,B10)=0,"",IFERROR(SUMIFS('Facility Periods'!$E$6:$E$105,'Facility Periods'!$A$6:$A$105,A10,'Facility Periods'!$B$6:$B$105,B10)*D10,""))))</f>
        <v/>
      </c>
      <c r="F10" s="17" t="n"/>
      <c r="G10" s="18" t="inlineStr">
        <is>
          <t>Approved</t>
        </is>
      </c>
      <c r="H10" s="16" t="n">
        <v>46282</v>
      </c>
      <c r="I10" s="7">
        <f>IF(COUNTA(A10:C10,F10:H10,J10)=0,"",IFERROR(IF(OR(A10="",B10="",C10=""),"Missing required fields",IF(D10="","Owner allocation not found",IF(COUNTIFS('Facility Periods'!$A$6:$A$105,A10,'Facility Periods'!$B$6:$B$105,B10)=0,"Facility period not found",IF(G10="","Status needed",IF(AND(G10="Paid",ABS(IF(F10="",0,F10)-IF(E10="",0,E10))&gt;Assumptions!$B$5),"Paid amount differs from schedule",IF(AND(G10="Partially Paid",OR(F10="",F10&lt;=0,F10&gt;=E10)),"Review partial payment",IF(AND(OR(G10="Planned",G10="Approved",G10="Partially Paid"),H10=""),"Due date needed",IF(AND(OR(G10="Planned",G10="Approved",G10="Partially Paid"),H10&lt;&gt;"",H10&lt;Assumptions!$B$3,IF(E10="",0,E10)-IF(F10="",0,F10)&gt;Assumptions!$B$5),"Past due - review",IF(AND(OR(G10="Planned",G10="Approved",G10="Partially Paid"),H10&lt;&gt;"",H10&gt;=Assumptions!$B$3,H10&lt;=Assumptions!$B$3+Assumptions!$B$4,IF(E10="",0,E10)-IF(F10="",0,F10)&gt;Assumptions!$B$5),"Due soon",IF(AND(F10&lt;&gt;"",E10&lt;&gt;"",F10&gt;E10+Assumptions!$B$5),"Paid amount exceeds schedule","")))))))))),"Invalid value - review"))</f>
        <v/>
      </c>
      <c r="J10" s="15" t="inlineStr">
        <is>
          <t>Approved fictional distribution is due within the review window.</t>
        </is>
      </c>
    </row>
    <row r="11" ht="24" customHeight="1">
      <c r="A11" s="15" t="inlineStr">
        <is>
          <t>Maple Rocket Storage (Fictional)</t>
        </is>
      </c>
      <c r="B11" s="16" t="n">
        <v>46266</v>
      </c>
      <c r="C11" s="15" t="inlineStr">
        <is>
          <t>Copper Finch Group (Fictional)</t>
        </is>
      </c>
      <c r="D11" s="19">
        <f>IF(OR(A11="",C11=""),"",IF(COUNTIFS(Assumptions!$A$9:$A$108,A11,Assumptions!$B$9:$B$108,C11,Assumptions!$D$9:$D$108,"Active")=0,"",IFERROR(SUMIFS(Assumptions!$C$9:$C$108,Assumptions!$A$9:$A$108,A11,Assumptions!$B$9:$B$108,C11,Assumptions!$D$9:$D$108,"Active"),"")))</f>
        <v/>
      </c>
      <c r="E11" s="12">
        <f>IF(OR(A11="",B11="",C11="",D11=""),"",IF(G11="Canceled",0,IF(COUNTIFS('Facility Periods'!$A$6:$A$105,A11,'Facility Periods'!$B$6:$B$105,B11)=0,"",IFERROR(SUMIFS('Facility Periods'!$E$6:$E$105,'Facility Periods'!$A$6:$A$105,A11,'Facility Periods'!$B$6:$B$105,B11)*D11,""))))</f>
        <v/>
      </c>
      <c r="F11" s="17" t="n"/>
      <c r="G11" s="18" t="inlineStr">
        <is>
          <t>Held</t>
        </is>
      </c>
      <c r="H11" s="16" t="n">
        <v>46287</v>
      </c>
      <c r="I11" s="11">
        <f>IF(COUNTA(A11:C11,F11:H11,J11)=0,"",IFERROR(IF(OR(A11="",B11="",C11=""),"Missing required fields",IF(D11="","Owner allocation not found",IF(COUNTIFS('Facility Periods'!$A$6:$A$105,A11,'Facility Periods'!$B$6:$B$105,B11)=0,"Facility period not found",IF(G11="","Status needed",IF(AND(G11="Paid",ABS(IF(F11="",0,F11)-IF(E11="",0,E11))&gt;Assumptions!$B$5),"Paid amount differs from schedule",IF(AND(G11="Partially Paid",OR(F11="",F11&lt;=0,F11&gt;=E11)),"Review partial payment",IF(AND(OR(G11="Planned",G11="Approved",G11="Partially Paid"),H11=""),"Due date needed",IF(AND(OR(G11="Planned",G11="Approved",G11="Partially Paid"),H11&lt;&gt;"",H11&lt;Assumptions!$B$3,IF(E11="",0,E11)-IF(F11="",0,F11)&gt;Assumptions!$B$5),"Past due - review",IF(AND(OR(G11="Planned",G11="Approved",G11="Partially Paid"),H11&lt;&gt;"",H11&gt;=Assumptions!$B$3,H11&lt;=Assumptions!$B$3+Assumptions!$B$4,IF(E11="",0,E11)-IF(F11="",0,F11)&gt;Assumptions!$B$5),"Due soon",IF(AND(F11&lt;&gt;"",E11&lt;&gt;"",F11&gt;E11+Assumptions!$B$5),"Paid amount exceeds schedule","")))))))))),"Invalid value - review"))</f>
        <v/>
      </c>
      <c r="J11" s="15" t="inlineStr">
        <is>
          <t>Held because the facility-period reserve exceeds available cash.</t>
        </is>
      </c>
    </row>
    <row r="12" ht="24" customHeight="1">
      <c r="A12" s="15" t="inlineStr">
        <is>
          <t>Maple Rocket Storage (Fictional)</t>
        </is>
      </c>
      <c r="B12" s="16" t="n">
        <v>46266</v>
      </c>
      <c r="C12" s="15" t="inlineStr">
        <is>
          <t>Bright Pebble Holdings (Fictional)</t>
        </is>
      </c>
      <c r="D12" s="13">
        <f>IF(OR(A12="",C12=""),"",IF(COUNTIFS(Assumptions!$A$9:$A$108,A12,Assumptions!$B$9:$B$108,C12,Assumptions!$D$9:$D$108,"Active")=0,"",IFERROR(SUMIFS(Assumptions!$C$9:$C$108,Assumptions!$A$9:$A$108,A12,Assumptions!$B$9:$B$108,C12,Assumptions!$D$9:$D$108,"Active"),"")))</f>
        <v/>
      </c>
      <c r="E12" s="8">
        <f>IF(OR(A12="",B12="",C12="",D12=""),"",IF(G12="Canceled",0,IF(COUNTIFS('Facility Periods'!$A$6:$A$105,A12,'Facility Periods'!$B$6:$B$105,B12)=0,"",IFERROR(SUMIFS('Facility Periods'!$E$6:$E$105,'Facility Periods'!$A$6:$A$105,A12,'Facility Periods'!$B$6:$B$105,B12)*D12,""))))</f>
        <v/>
      </c>
      <c r="F12" s="17" t="n"/>
      <c r="G12" s="18" t="inlineStr">
        <is>
          <t>Held</t>
        </is>
      </c>
      <c r="H12" s="16" t="n">
        <v>46287</v>
      </c>
      <c r="I12" s="7">
        <f>IF(COUNTA(A12:C12,F12:H12,J12)=0,"",IFERROR(IF(OR(A12="",B12="",C12=""),"Missing required fields",IF(D12="","Owner allocation not found",IF(COUNTIFS('Facility Periods'!$A$6:$A$105,A12,'Facility Periods'!$B$6:$B$105,B12)=0,"Facility period not found",IF(G12="","Status needed",IF(AND(G12="Paid",ABS(IF(F12="",0,F12)-IF(E12="",0,E12))&gt;Assumptions!$B$5),"Paid amount differs from schedule",IF(AND(G12="Partially Paid",OR(F12="",F12&lt;=0,F12&gt;=E12)),"Review partial payment",IF(AND(OR(G12="Planned",G12="Approved",G12="Partially Paid"),H12=""),"Due date needed",IF(AND(OR(G12="Planned",G12="Approved",G12="Partially Paid"),H12&lt;&gt;"",H12&lt;Assumptions!$B$3,IF(E12="",0,E12)-IF(F12="",0,F12)&gt;Assumptions!$B$5),"Past due - review",IF(AND(OR(G12="Planned",G12="Approved",G12="Partially Paid"),H12&lt;&gt;"",H12&gt;=Assumptions!$B$3,H12&lt;=Assumptions!$B$3+Assumptions!$B$4,IF(E12="",0,E12)-IF(F12="",0,F12)&gt;Assumptions!$B$5),"Due soon",IF(AND(F12&lt;&gt;"",E12&lt;&gt;"",F12&gt;E12+Assumptions!$B$5),"Paid amount exceeds schedule","")))))))))),"Invalid value - review"))</f>
        <v/>
      </c>
      <c r="J12" s="15" t="inlineStr">
        <is>
          <t>Held because the facility-period reserve exceeds available cash.</t>
        </is>
      </c>
    </row>
    <row r="13" ht="24" customHeight="1">
      <c r="A13" s="15" t="inlineStr">
        <is>
          <t>Sunbeam Lockup (Fictional)</t>
        </is>
      </c>
      <c r="B13" s="16" t="n">
        <v>46266</v>
      </c>
      <c r="C13" s="15" t="inlineStr">
        <is>
          <t>Golden Thimble Partners (Fictional)</t>
        </is>
      </c>
      <c r="D13" s="19">
        <f>IF(OR(A13="",C13=""),"",IF(COUNTIFS(Assumptions!$A$9:$A$108,A13,Assumptions!$B$9:$B$108,C13,Assumptions!$D$9:$D$108,"Active")=0,"",IFERROR(SUMIFS(Assumptions!$C$9:$C$108,Assumptions!$A$9:$A$108,A13,Assumptions!$B$9:$B$108,C13,Assumptions!$D$9:$D$108,"Active"),"")))</f>
        <v/>
      </c>
      <c r="E13" s="12">
        <f>IF(OR(A13="",B13="",C13="",D13=""),"",IF(G13="Canceled",0,IF(COUNTIFS('Facility Periods'!$A$6:$A$105,A13,'Facility Periods'!$B$6:$B$105,B13)=0,"",IFERROR(SUMIFS('Facility Periods'!$E$6:$E$105,'Facility Periods'!$A$6:$A$105,A13,'Facility Periods'!$B$6:$B$105,B13)*D13,""))))</f>
        <v/>
      </c>
      <c r="F13" s="17" t="n">
        <v>7200</v>
      </c>
      <c r="G13" s="18" t="inlineStr">
        <is>
          <t>Paid</t>
        </is>
      </c>
      <c r="H13" s="16" t="n">
        <v>46276</v>
      </c>
      <c r="I13" s="11">
        <f>IF(COUNTA(A13:C13,F13:H13,J13)=0,"",IFERROR(IF(OR(A13="",B13="",C13=""),"Missing required fields",IF(D13="","Owner allocation not found",IF(COUNTIFS('Facility Periods'!$A$6:$A$105,A13,'Facility Periods'!$B$6:$B$105,B13)=0,"Facility period not found",IF(G13="","Status needed",IF(AND(G13="Paid",ABS(IF(F13="",0,F13)-IF(E13="",0,E13))&gt;Assumptions!$B$5),"Paid amount differs from schedule",IF(AND(G13="Partially Paid",OR(F13="",F13&lt;=0,F13&gt;=E13)),"Review partial payment",IF(AND(OR(G13="Planned",G13="Approved",G13="Partially Paid"),H13=""),"Due date needed",IF(AND(OR(G13="Planned",G13="Approved",G13="Partially Paid"),H13&lt;&gt;"",H13&lt;Assumptions!$B$3,IF(E13="",0,E13)-IF(F13="",0,F13)&gt;Assumptions!$B$5),"Past due - review",IF(AND(OR(G13="Planned",G13="Approved",G13="Partially Paid"),H13&lt;&gt;"",H13&gt;=Assumptions!$B$3,H13&lt;=Assumptions!$B$3+Assumptions!$B$4,IF(E13="",0,E13)-IF(F13="",0,F13)&gt;Assumptions!$B$5),"Due soon",IF(AND(F13&lt;&gt;"",E13&lt;&gt;"",F13&gt;E13+Assumptions!$B$5),"Paid amount exceeds schedule","")))))))))),"Invalid value - review"))</f>
        <v/>
      </c>
      <c r="J13" s="15" t="inlineStr">
        <is>
          <t>Example paid amount matches the calculated schedule.</t>
        </is>
      </c>
    </row>
    <row r="14" ht="24" customHeight="1">
      <c r="A14" s="15" t="inlineStr">
        <is>
          <t>Sunbeam Lockup (Fictional)</t>
        </is>
      </c>
      <c r="B14" s="16" t="n">
        <v>46266</v>
      </c>
      <c r="C14" s="15" t="inlineStr">
        <is>
          <t>Prairie Moon Jar LLC (Fictional)</t>
        </is>
      </c>
      <c r="D14" s="13">
        <f>IF(OR(A14="",C14=""),"",IF(COUNTIFS(Assumptions!$A$9:$A$108,A14,Assumptions!$B$9:$B$108,C14,Assumptions!$D$9:$D$108,"Active")=0,"",IFERROR(SUMIFS(Assumptions!$C$9:$C$108,Assumptions!$A$9:$A$108,A14,Assumptions!$B$9:$B$108,C14,Assumptions!$D$9:$D$108,"Active"),"")))</f>
        <v/>
      </c>
      <c r="E14" s="8">
        <f>IF(OR(A14="",B14="",C14="",D14=""),"",IF(G14="Canceled",0,IF(COUNTIFS('Facility Periods'!$A$6:$A$105,A14,'Facility Periods'!$B$6:$B$105,B14)=0,"",IFERROR(SUMIFS('Facility Periods'!$E$6:$E$105,'Facility Periods'!$A$6:$A$105,A14,'Facility Periods'!$B$6:$B$105,B14)*D14,""))))</f>
        <v/>
      </c>
      <c r="F14" s="17" t="n">
        <v>2000</v>
      </c>
      <c r="G14" s="18" t="inlineStr">
        <is>
          <t>Partially Paid</t>
        </is>
      </c>
      <c r="H14" s="16" t="n">
        <v>46276</v>
      </c>
      <c r="I14" s="7">
        <f>IF(COUNTA(A14:C14,F14:H14,J14)=0,"",IFERROR(IF(OR(A14="",B14="",C14=""),"Missing required fields",IF(D14="","Owner allocation not found",IF(COUNTIFS('Facility Periods'!$A$6:$A$105,A14,'Facility Periods'!$B$6:$B$105,B14)=0,"Facility period not found",IF(G14="","Status needed",IF(AND(G14="Paid",ABS(IF(F14="",0,F14)-IF(E14="",0,E14))&gt;Assumptions!$B$5),"Paid amount differs from schedule",IF(AND(G14="Partially Paid",OR(F14="",F14&lt;=0,F14&gt;=E14)),"Review partial payment",IF(AND(OR(G14="Planned",G14="Approved",G14="Partially Paid"),H14=""),"Due date needed",IF(AND(OR(G14="Planned",G14="Approved",G14="Partially Paid"),H14&lt;&gt;"",H14&lt;Assumptions!$B$3,IF(E14="",0,E14)-IF(F14="",0,F14)&gt;Assumptions!$B$5),"Past due - review",IF(AND(OR(G14="Planned",G14="Approved",G14="Partially Paid"),H14&lt;&gt;"",H14&gt;=Assumptions!$B$3,H14&lt;=Assumptions!$B$3+Assumptions!$B$4,IF(E14="",0,E14)-IF(F14="",0,F14)&gt;Assumptions!$B$5),"Due soon",IF(AND(F14&lt;&gt;"",E14&lt;&gt;"",F14&gt;E14+Assumptions!$B$5),"Paid amount exceeds schedule","")))))))))),"Invalid value - review"))</f>
        <v/>
      </c>
      <c r="J14" s="15" t="inlineStr">
        <is>
          <t>Fictional partial amount requires a remaining-balance review.</t>
        </is>
      </c>
    </row>
    <row r="15" ht="24" customHeight="1">
      <c r="A15" s="15" t="inlineStr">
        <is>
          <t>Sunbeam Lockup (Fictional)</t>
        </is>
      </c>
      <c r="B15" s="16" t="n">
        <v>46266</v>
      </c>
      <c r="C15" s="15" t="inlineStr">
        <is>
          <t>Tiny Comet Holdings (Fictional)</t>
        </is>
      </c>
      <c r="D15" s="19">
        <f>IF(OR(A15="",C15=""),"",IF(COUNTIFS(Assumptions!$A$9:$A$108,A15,Assumptions!$B$9:$B$108,C15,Assumptions!$D$9:$D$108,"Active")=0,"",IFERROR(SUMIFS(Assumptions!$C$9:$C$108,Assumptions!$A$9:$A$108,A15,Assumptions!$B$9:$B$108,C15,Assumptions!$D$9:$D$108,"Active"),"")))</f>
        <v/>
      </c>
      <c r="E15" s="12">
        <f>IF(OR(A15="",B15="",C15="",D15=""),"",IF(G15="Canceled",0,IF(COUNTIFS('Facility Periods'!$A$6:$A$105,A15,'Facility Periods'!$B$6:$B$105,B15)=0,"",IFERROR(SUMIFS('Facility Periods'!$E$6:$E$105,'Facility Periods'!$A$6:$A$105,A15,'Facility Periods'!$B$6:$B$105,B15)*D15,""))))</f>
        <v/>
      </c>
      <c r="F15" s="17" t="n"/>
      <c r="G15" s="18" t="inlineStr">
        <is>
          <t>Approved</t>
        </is>
      </c>
      <c r="H15" s="16" t="n">
        <v>46276</v>
      </c>
      <c r="I15" s="11">
        <f>IF(COUNTA(A15:C15,F15:H15,J15)=0,"",IFERROR(IF(OR(A15="",B15="",C15=""),"Missing required fields",IF(D15="","Owner allocation not found",IF(COUNTIFS('Facility Periods'!$A$6:$A$105,A15,'Facility Periods'!$B$6:$B$105,B15)=0,"Facility period not found",IF(G15="","Status needed",IF(AND(G15="Paid",ABS(IF(F15="",0,F15)-IF(E15="",0,E15))&gt;Assumptions!$B$5),"Paid amount differs from schedule",IF(AND(G15="Partially Paid",OR(F15="",F15&lt;=0,F15&gt;=E15)),"Review partial payment",IF(AND(OR(G15="Planned",G15="Approved",G15="Partially Paid"),H15=""),"Due date needed",IF(AND(OR(G15="Planned",G15="Approved",G15="Partially Paid"),H15&lt;&gt;"",H15&lt;Assumptions!$B$3,IF(E15="",0,E15)-IF(F15="",0,F15)&gt;Assumptions!$B$5),"Past due - review",IF(AND(OR(G15="Planned",G15="Approved",G15="Partially Paid"),H15&lt;&gt;"",H15&gt;=Assumptions!$B$3,H15&lt;=Assumptions!$B$3+Assumptions!$B$4,IF(E15="",0,E15)-IF(F15="",0,F15)&gt;Assumptions!$B$5),"Due soon",IF(AND(F15&lt;&gt;"",E15&lt;&gt;"",F15&gt;E15+Assumptions!$B$5),"Paid amount exceeds schedule","")))))))))),"Invalid value - review"))</f>
        <v/>
      </c>
      <c r="J15" s="15" t="inlineStr">
        <is>
          <t>Fictional approved amount is past its entered due date.</t>
        </is>
      </c>
    </row>
    <row r="16" ht="24" customHeight="1">
      <c r="A16" s="15" t="n"/>
      <c r="B16" s="16" t="n"/>
      <c r="C16" s="15" t="n"/>
      <c r="D16" s="13">
        <f>IF(OR(A16="",C16=""),"",IF(COUNTIFS(Assumptions!$A$9:$A$108,A16,Assumptions!$B$9:$B$108,C16,Assumptions!$D$9:$D$108,"Active")=0,"",IFERROR(SUMIFS(Assumptions!$C$9:$C$108,Assumptions!$A$9:$A$108,A16,Assumptions!$B$9:$B$108,C16,Assumptions!$D$9:$D$108,"Active"),"")))</f>
        <v/>
      </c>
      <c r="E16" s="8">
        <f>IF(OR(A16="",B16="",C16="",D16=""),"",IF(G16="Canceled",0,IF(COUNTIFS('Facility Periods'!$A$6:$A$105,A16,'Facility Periods'!$B$6:$B$105,B16)=0,"",IFERROR(SUMIFS('Facility Periods'!$E$6:$E$105,'Facility Periods'!$A$6:$A$105,A16,'Facility Periods'!$B$6:$B$105,B16)*D16,""))))</f>
        <v/>
      </c>
      <c r="F16" s="17" t="n"/>
      <c r="G16" s="18" t="n"/>
      <c r="H16" s="16" t="n"/>
      <c r="I16" s="7">
        <f>IF(COUNTA(A16:C16,F16:H16,J16)=0,"",IFERROR(IF(OR(A16="",B16="",C16=""),"Missing required fields",IF(D16="","Owner allocation not found",IF(COUNTIFS('Facility Periods'!$A$6:$A$105,A16,'Facility Periods'!$B$6:$B$105,B16)=0,"Facility period not found",IF(G16="","Status needed",IF(AND(G16="Paid",ABS(IF(F16="",0,F16)-IF(E16="",0,E16))&gt;Assumptions!$B$5),"Paid amount differs from schedule",IF(AND(G16="Partially Paid",OR(F16="",F16&lt;=0,F16&gt;=E16)),"Review partial payment",IF(AND(OR(G16="Planned",G16="Approved",G16="Partially Paid"),H16=""),"Due date needed",IF(AND(OR(G16="Planned",G16="Approved",G16="Partially Paid"),H16&lt;&gt;"",H16&lt;Assumptions!$B$3,IF(E16="",0,E16)-IF(F16="",0,F16)&gt;Assumptions!$B$5),"Past due - review",IF(AND(OR(G16="Planned",G16="Approved",G16="Partially Paid"),H16&lt;&gt;"",H16&gt;=Assumptions!$B$3,H16&lt;=Assumptions!$B$3+Assumptions!$B$4,IF(E16="",0,E16)-IF(F16="",0,F16)&gt;Assumptions!$B$5),"Due soon",IF(AND(F16&lt;&gt;"",E16&lt;&gt;"",F16&gt;E16+Assumptions!$B$5),"Paid amount exceeds schedule","")))))))))),"Invalid value - review"))</f>
        <v/>
      </c>
      <c r="J16" s="15" t="n"/>
    </row>
    <row r="17" ht="24" customHeight="1">
      <c r="A17" s="15" t="n"/>
      <c r="B17" s="16" t="n"/>
      <c r="C17" s="15" t="n"/>
      <c r="D17" s="19">
        <f>IF(OR(A17="",C17=""),"",IF(COUNTIFS(Assumptions!$A$9:$A$108,A17,Assumptions!$B$9:$B$108,C17,Assumptions!$D$9:$D$108,"Active")=0,"",IFERROR(SUMIFS(Assumptions!$C$9:$C$108,Assumptions!$A$9:$A$108,A17,Assumptions!$B$9:$B$108,C17,Assumptions!$D$9:$D$108,"Active"),"")))</f>
        <v/>
      </c>
      <c r="E17" s="12">
        <f>IF(OR(A17="",B17="",C17="",D17=""),"",IF(G17="Canceled",0,IF(COUNTIFS('Facility Periods'!$A$6:$A$105,A17,'Facility Periods'!$B$6:$B$105,B17)=0,"",IFERROR(SUMIFS('Facility Periods'!$E$6:$E$105,'Facility Periods'!$A$6:$A$105,A17,'Facility Periods'!$B$6:$B$105,B17)*D17,""))))</f>
        <v/>
      </c>
      <c r="F17" s="17" t="n"/>
      <c r="G17" s="18" t="n"/>
      <c r="H17" s="16" t="n"/>
      <c r="I17" s="11">
        <f>IF(COUNTA(A17:C17,F17:H17,J17)=0,"",IFERROR(IF(OR(A17="",B17="",C17=""),"Missing required fields",IF(D17="","Owner allocation not found",IF(COUNTIFS('Facility Periods'!$A$6:$A$105,A17,'Facility Periods'!$B$6:$B$105,B17)=0,"Facility period not found",IF(G17="","Status needed",IF(AND(G17="Paid",ABS(IF(F17="",0,F17)-IF(E17="",0,E17))&gt;Assumptions!$B$5),"Paid amount differs from schedule",IF(AND(G17="Partially Paid",OR(F17="",F17&lt;=0,F17&gt;=E17)),"Review partial payment",IF(AND(OR(G17="Planned",G17="Approved",G17="Partially Paid"),H17=""),"Due date needed",IF(AND(OR(G17="Planned",G17="Approved",G17="Partially Paid"),H17&lt;&gt;"",H17&lt;Assumptions!$B$3,IF(E17="",0,E17)-IF(F17="",0,F17)&gt;Assumptions!$B$5),"Past due - review",IF(AND(OR(G17="Planned",G17="Approved",G17="Partially Paid"),H17&lt;&gt;"",H17&gt;=Assumptions!$B$3,H17&lt;=Assumptions!$B$3+Assumptions!$B$4,IF(E17="",0,E17)-IF(F17="",0,F17)&gt;Assumptions!$B$5),"Due soon",IF(AND(F17&lt;&gt;"",E17&lt;&gt;"",F17&gt;E17+Assumptions!$B$5),"Paid amount exceeds schedule","")))))))))),"Invalid value - review"))</f>
        <v/>
      </c>
      <c r="J17" s="15" t="n"/>
    </row>
    <row r="18" ht="24" customHeight="1">
      <c r="A18" s="15" t="n"/>
      <c r="B18" s="16" t="n"/>
      <c r="C18" s="15" t="n"/>
      <c r="D18" s="13">
        <f>IF(OR(A18="",C18=""),"",IF(COUNTIFS(Assumptions!$A$9:$A$108,A18,Assumptions!$B$9:$B$108,C18,Assumptions!$D$9:$D$108,"Active")=0,"",IFERROR(SUMIFS(Assumptions!$C$9:$C$108,Assumptions!$A$9:$A$108,A18,Assumptions!$B$9:$B$108,C18,Assumptions!$D$9:$D$108,"Active"),"")))</f>
        <v/>
      </c>
      <c r="E18" s="8">
        <f>IF(OR(A18="",B18="",C18="",D18=""),"",IF(G18="Canceled",0,IF(COUNTIFS('Facility Periods'!$A$6:$A$105,A18,'Facility Periods'!$B$6:$B$105,B18)=0,"",IFERROR(SUMIFS('Facility Periods'!$E$6:$E$105,'Facility Periods'!$A$6:$A$105,A18,'Facility Periods'!$B$6:$B$105,B18)*D18,""))))</f>
        <v/>
      </c>
      <c r="F18" s="17" t="n"/>
      <c r="G18" s="18" t="n"/>
      <c r="H18" s="16" t="n"/>
      <c r="I18" s="7">
        <f>IF(COUNTA(A18:C18,F18:H18,J18)=0,"",IFERROR(IF(OR(A18="",B18="",C18=""),"Missing required fields",IF(D18="","Owner allocation not found",IF(COUNTIFS('Facility Periods'!$A$6:$A$105,A18,'Facility Periods'!$B$6:$B$105,B18)=0,"Facility period not found",IF(G18="","Status needed",IF(AND(G18="Paid",ABS(IF(F18="",0,F18)-IF(E18="",0,E18))&gt;Assumptions!$B$5),"Paid amount differs from schedule",IF(AND(G18="Partially Paid",OR(F18="",F18&lt;=0,F18&gt;=E18)),"Review partial payment",IF(AND(OR(G18="Planned",G18="Approved",G18="Partially Paid"),H18=""),"Due date needed",IF(AND(OR(G18="Planned",G18="Approved",G18="Partially Paid"),H18&lt;&gt;"",H18&lt;Assumptions!$B$3,IF(E18="",0,E18)-IF(F18="",0,F18)&gt;Assumptions!$B$5),"Past due - review",IF(AND(OR(G18="Planned",G18="Approved",G18="Partially Paid"),H18&lt;&gt;"",H18&gt;=Assumptions!$B$3,H18&lt;=Assumptions!$B$3+Assumptions!$B$4,IF(E18="",0,E18)-IF(F18="",0,F18)&gt;Assumptions!$B$5),"Due soon",IF(AND(F18&lt;&gt;"",E18&lt;&gt;"",F18&gt;E18+Assumptions!$B$5),"Paid amount exceeds schedule","")))))))))),"Invalid value - review"))</f>
        <v/>
      </c>
      <c r="J18" s="15" t="n"/>
    </row>
    <row r="19" ht="24" customHeight="1">
      <c r="A19" s="15" t="n"/>
      <c r="B19" s="16" t="n"/>
      <c r="C19" s="15" t="n"/>
      <c r="D19" s="19">
        <f>IF(OR(A19="",C19=""),"",IF(COUNTIFS(Assumptions!$A$9:$A$108,A19,Assumptions!$B$9:$B$108,C19,Assumptions!$D$9:$D$108,"Active")=0,"",IFERROR(SUMIFS(Assumptions!$C$9:$C$108,Assumptions!$A$9:$A$108,A19,Assumptions!$B$9:$B$108,C19,Assumptions!$D$9:$D$108,"Active"),"")))</f>
        <v/>
      </c>
      <c r="E19" s="12">
        <f>IF(OR(A19="",B19="",C19="",D19=""),"",IF(G19="Canceled",0,IF(COUNTIFS('Facility Periods'!$A$6:$A$105,A19,'Facility Periods'!$B$6:$B$105,B19)=0,"",IFERROR(SUMIFS('Facility Periods'!$E$6:$E$105,'Facility Periods'!$A$6:$A$105,A19,'Facility Periods'!$B$6:$B$105,B19)*D19,""))))</f>
        <v/>
      </c>
      <c r="F19" s="17" t="n"/>
      <c r="G19" s="18" t="n"/>
      <c r="H19" s="16" t="n"/>
      <c r="I19" s="11">
        <f>IF(COUNTA(A19:C19,F19:H19,J19)=0,"",IFERROR(IF(OR(A19="",B19="",C19=""),"Missing required fields",IF(D19="","Owner allocation not found",IF(COUNTIFS('Facility Periods'!$A$6:$A$105,A19,'Facility Periods'!$B$6:$B$105,B19)=0,"Facility period not found",IF(G19="","Status needed",IF(AND(G19="Paid",ABS(IF(F19="",0,F19)-IF(E19="",0,E19))&gt;Assumptions!$B$5),"Paid amount differs from schedule",IF(AND(G19="Partially Paid",OR(F19="",F19&lt;=0,F19&gt;=E19)),"Review partial payment",IF(AND(OR(G19="Planned",G19="Approved",G19="Partially Paid"),H19=""),"Due date needed",IF(AND(OR(G19="Planned",G19="Approved",G19="Partially Paid"),H19&lt;&gt;"",H19&lt;Assumptions!$B$3,IF(E19="",0,E19)-IF(F19="",0,F19)&gt;Assumptions!$B$5),"Past due - review",IF(AND(OR(G19="Planned",G19="Approved",G19="Partially Paid"),H19&lt;&gt;"",H19&gt;=Assumptions!$B$3,H19&lt;=Assumptions!$B$3+Assumptions!$B$4,IF(E19="",0,E19)-IF(F19="",0,F19)&gt;Assumptions!$B$5),"Due soon",IF(AND(F19&lt;&gt;"",E19&lt;&gt;"",F19&gt;E19+Assumptions!$B$5),"Paid amount exceeds schedule","")))))))))),"Invalid value - review"))</f>
        <v/>
      </c>
      <c r="J19" s="15" t="n"/>
    </row>
    <row r="20" ht="24" customHeight="1">
      <c r="A20" s="15" t="n"/>
      <c r="B20" s="16" t="n"/>
      <c r="C20" s="15" t="n"/>
      <c r="D20" s="13">
        <f>IF(OR(A20="",C20=""),"",IF(COUNTIFS(Assumptions!$A$9:$A$108,A20,Assumptions!$B$9:$B$108,C20,Assumptions!$D$9:$D$108,"Active")=0,"",IFERROR(SUMIFS(Assumptions!$C$9:$C$108,Assumptions!$A$9:$A$108,A20,Assumptions!$B$9:$B$108,C20,Assumptions!$D$9:$D$108,"Active"),"")))</f>
        <v/>
      </c>
      <c r="E20" s="8">
        <f>IF(OR(A20="",B20="",C20="",D20=""),"",IF(G20="Canceled",0,IF(COUNTIFS('Facility Periods'!$A$6:$A$105,A20,'Facility Periods'!$B$6:$B$105,B20)=0,"",IFERROR(SUMIFS('Facility Periods'!$E$6:$E$105,'Facility Periods'!$A$6:$A$105,A20,'Facility Periods'!$B$6:$B$105,B20)*D20,""))))</f>
        <v/>
      </c>
      <c r="F20" s="17" t="n"/>
      <c r="G20" s="18" t="n"/>
      <c r="H20" s="16" t="n"/>
      <c r="I20" s="7">
        <f>IF(COUNTA(A20:C20,F20:H20,J20)=0,"",IFERROR(IF(OR(A20="",B20="",C20=""),"Missing required fields",IF(D20="","Owner allocation not found",IF(COUNTIFS('Facility Periods'!$A$6:$A$105,A20,'Facility Periods'!$B$6:$B$105,B20)=0,"Facility period not found",IF(G20="","Status needed",IF(AND(G20="Paid",ABS(IF(F20="",0,F20)-IF(E20="",0,E20))&gt;Assumptions!$B$5),"Paid amount differs from schedule",IF(AND(G20="Partially Paid",OR(F20="",F20&lt;=0,F20&gt;=E20)),"Review partial payment",IF(AND(OR(G20="Planned",G20="Approved",G20="Partially Paid"),H20=""),"Due date needed",IF(AND(OR(G20="Planned",G20="Approved",G20="Partially Paid"),H20&lt;&gt;"",H20&lt;Assumptions!$B$3,IF(E20="",0,E20)-IF(F20="",0,F20)&gt;Assumptions!$B$5),"Past due - review",IF(AND(OR(G20="Planned",G20="Approved",G20="Partially Paid"),H20&lt;&gt;"",H20&gt;=Assumptions!$B$3,H20&lt;=Assumptions!$B$3+Assumptions!$B$4,IF(E20="",0,E20)-IF(F20="",0,F20)&gt;Assumptions!$B$5),"Due soon",IF(AND(F20&lt;&gt;"",E20&lt;&gt;"",F20&gt;E20+Assumptions!$B$5),"Paid amount exceeds schedule","")))))))))),"Invalid value - review"))</f>
        <v/>
      </c>
      <c r="J20" s="15" t="n"/>
    </row>
    <row r="21" ht="24" customHeight="1">
      <c r="A21" s="15" t="n"/>
      <c r="B21" s="16" t="n"/>
      <c r="C21" s="15" t="n"/>
      <c r="D21" s="19">
        <f>IF(OR(A21="",C21=""),"",IF(COUNTIFS(Assumptions!$A$9:$A$108,A21,Assumptions!$B$9:$B$108,C21,Assumptions!$D$9:$D$108,"Active")=0,"",IFERROR(SUMIFS(Assumptions!$C$9:$C$108,Assumptions!$A$9:$A$108,A21,Assumptions!$B$9:$B$108,C21,Assumptions!$D$9:$D$108,"Active"),"")))</f>
        <v/>
      </c>
      <c r="E21" s="12">
        <f>IF(OR(A21="",B21="",C21="",D21=""),"",IF(G21="Canceled",0,IF(COUNTIFS('Facility Periods'!$A$6:$A$105,A21,'Facility Periods'!$B$6:$B$105,B21)=0,"",IFERROR(SUMIFS('Facility Periods'!$E$6:$E$105,'Facility Periods'!$A$6:$A$105,A21,'Facility Periods'!$B$6:$B$105,B21)*D21,""))))</f>
        <v/>
      </c>
      <c r="F21" s="17" t="n"/>
      <c r="G21" s="18" t="n"/>
      <c r="H21" s="16" t="n"/>
      <c r="I21" s="11">
        <f>IF(COUNTA(A21:C21,F21:H21,J21)=0,"",IFERROR(IF(OR(A21="",B21="",C21=""),"Missing required fields",IF(D21="","Owner allocation not found",IF(COUNTIFS('Facility Periods'!$A$6:$A$105,A21,'Facility Periods'!$B$6:$B$105,B21)=0,"Facility period not found",IF(G21="","Status needed",IF(AND(G21="Paid",ABS(IF(F21="",0,F21)-IF(E21="",0,E21))&gt;Assumptions!$B$5),"Paid amount differs from schedule",IF(AND(G21="Partially Paid",OR(F21="",F21&lt;=0,F21&gt;=E21)),"Review partial payment",IF(AND(OR(G21="Planned",G21="Approved",G21="Partially Paid"),H21=""),"Due date needed",IF(AND(OR(G21="Planned",G21="Approved",G21="Partially Paid"),H21&lt;&gt;"",H21&lt;Assumptions!$B$3,IF(E21="",0,E21)-IF(F21="",0,F21)&gt;Assumptions!$B$5),"Past due - review",IF(AND(OR(G21="Planned",G21="Approved",G21="Partially Paid"),H21&lt;&gt;"",H21&gt;=Assumptions!$B$3,H21&lt;=Assumptions!$B$3+Assumptions!$B$4,IF(E21="",0,E21)-IF(F21="",0,F21)&gt;Assumptions!$B$5),"Due soon",IF(AND(F21&lt;&gt;"",E21&lt;&gt;"",F21&gt;E21+Assumptions!$B$5),"Paid amount exceeds schedule","")))))))))),"Invalid value - review"))</f>
        <v/>
      </c>
      <c r="J21" s="15" t="n"/>
    </row>
    <row r="22" ht="24" customHeight="1">
      <c r="A22" s="15" t="n"/>
      <c r="B22" s="16" t="n"/>
      <c r="C22" s="15" t="n"/>
      <c r="D22" s="13">
        <f>IF(OR(A22="",C22=""),"",IF(COUNTIFS(Assumptions!$A$9:$A$108,A22,Assumptions!$B$9:$B$108,C22,Assumptions!$D$9:$D$108,"Active")=0,"",IFERROR(SUMIFS(Assumptions!$C$9:$C$108,Assumptions!$A$9:$A$108,A22,Assumptions!$B$9:$B$108,C22,Assumptions!$D$9:$D$108,"Active"),"")))</f>
        <v/>
      </c>
      <c r="E22" s="8">
        <f>IF(OR(A22="",B22="",C22="",D22=""),"",IF(G22="Canceled",0,IF(COUNTIFS('Facility Periods'!$A$6:$A$105,A22,'Facility Periods'!$B$6:$B$105,B22)=0,"",IFERROR(SUMIFS('Facility Periods'!$E$6:$E$105,'Facility Periods'!$A$6:$A$105,A22,'Facility Periods'!$B$6:$B$105,B22)*D22,""))))</f>
        <v/>
      </c>
      <c r="F22" s="17" t="n"/>
      <c r="G22" s="18" t="n"/>
      <c r="H22" s="16" t="n"/>
      <c r="I22" s="7">
        <f>IF(COUNTA(A22:C22,F22:H22,J22)=0,"",IFERROR(IF(OR(A22="",B22="",C22=""),"Missing required fields",IF(D22="","Owner allocation not found",IF(COUNTIFS('Facility Periods'!$A$6:$A$105,A22,'Facility Periods'!$B$6:$B$105,B22)=0,"Facility period not found",IF(G22="","Status needed",IF(AND(G22="Paid",ABS(IF(F22="",0,F22)-IF(E22="",0,E22))&gt;Assumptions!$B$5),"Paid amount differs from schedule",IF(AND(G22="Partially Paid",OR(F22="",F22&lt;=0,F22&gt;=E22)),"Review partial payment",IF(AND(OR(G22="Planned",G22="Approved",G22="Partially Paid"),H22=""),"Due date needed",IF(AND(OR(G22="Planned",G22="Approved",G22="Partially Paid"),H22&lt;&gt;"",H22&lt;Assumptions!$B$3,IF(E22="",0,E22)-IF(F22="",0,F22)&gt;Assumptions!$B$5),"Past due - review",IF(AND(OR(G22="Planned",G22="Approved",G22="Partially Paid"),H22&lt;&gt;"",H22&gt;=Assumptions!$B$3,H22&lt;=Assumptions!$B$3+Assumptions!$B$4,IF(E22="",0,E22)-IF(F22="",0,F22)&gt;Assumptions!$B$5),"Due soon",IF(AND(F22&lt;&gt;"",E22&lt;&gt;"",F22&gt;E22+Assumptions!$B$5),"Paid amount exceeds schedule","")))))))))),"Invalid value - review"))</f>
        <v/>
      </c>
      <c r="J22" s="15" t="n"/>
    </row>
    <row r="23" ht="24" customHeight="1">
      <c r="A23" s="15" t="n"/>
      <c r="B23" s="16" t="n"/>
      <c r="C23" s="15" t="n"/>
      <c r="D23" s="19">
        <f>IF(OR(A23="",C23=""),"",IF(COUNTIFS(Assumptions!$A$9:$A$108,A23,Assumptions!$B$9:$B$108,C23,Assumptions!$D$9:$D$108,"Active")=0,"",IFERROR(SUMIFS(Assumptions!$C$9:$C$108,Assumptions!$A$9:$A$108,A23,Assumptions!$B$9:$B$108,C23,Assumptions!$D$9:$D$108,"Active"),"")))</f>
        <v/>
      </c>
      <c r="E23" s="12">
        <f>IF(OR(A23="",B23="",C23="",D23=""),"",IF(G23="Canceled",0,IF(COUNTIFS('Facility Periods'!$A$6:$A$105,A23,'Facility Periods'!$B$6:$B$105,B23)=0,"",IFERROR(SUMIFS('Facility Periods'!$E$6:$E$105,'Facility Periods'!$A$6:$A$105,A23,'Facility Periods'!$B$6:$B$105,B23)*D23,""))))</f>
        <v/>
      </c>
      <c r="F23" s="17" t="n"/>
      <c r="G23" s="18" t="n"/>
      <c r="H23" s="16" t="n"/>
      <c r="I23" s="11">
        <f>IF(COUNTA(A23:C23,F23:H23,J23)=0,"",IFERROR(IF(OR(A23="",B23="",C23=""),"Missing required fields",IF(D23="","Owner allocation not found",IF(COUNTIFS('Facility Periods'!$A$6:$A$105,A23,'Facility Periods'!$B$6:$B$105,B23)=0,"Facility period not found",IF(G23="","Status needed",IF(AND(G23="Paid",ABS(IF(F23="",0,F23)-IF(E23="",0,E23))&gt;Assumptions!$B$5),"Paid amount differs from schedule",IF(AND(G23="Partially Paid",OR(F23="",F23&lt;=0,F23&gt;=E23)),"Review partial payment",IF(AND(OR(G23="Planned",G23="Approved",G23="Partially Paid"),H23=""),"Due date needed",IF(AND(OR(G23="Planned",G23="Approved",G23="Partially Paid"),H23&lt;&gt;"",H23&lt;Assumptions!$B$3,IF(E23="",0,E23)-IF(F23="",0,F23)&gt;Assumptions!$B$5),"Past due - review",IF(AND(OR(G23="Planned",G23="Approved",G23="Partially Paid"),H23&lt;&gt;"",H23&gt;=Assumptions!$B$3,H23&lt;=Assumptions!$B$3+Assumptions!$B$4,IF(E23="",0,E23)-IF(F23="",0,F23)&gt;Assumptions!$B$5),"Due soon",IF(AND(F23&lt;&gt;"",E23&lt;&gt;"",F23&gt;E23+Assumptions!$B$5),"Paid amount exceeds schedule","")))))))))),"Invalid value - review"))</f>
        <v/>
      </c>
      <c r="J23" s="15" t="n"/>
    </row>
    <row r="24" ht="24" customHeight="1">
      <c r="A24" s="15" t="n"/>
      <c r="B24" s="16" t="n"/>
      <c r="C24" s="15" t="n"/>
      <c r="D24" s="13">
        <f>IF(OR(A24="",C24=""),"",IF(COUNTIFS(Assumptions!$A$9:$A$108,A24,Assumptions!$B$9:$B$108,C24,Assumptions!$D$9:$D$108,"Active")=0,"",IFERROR(SUMIFS(Assumptions!$C$9:$C$108,Assumptions!$A$9:$A$108,A24,Assumptions!$B$9:$B$108,C24,Assumptions!$D$9:$D$108,"Active"),"")))</f>
        <v/>
      </c>
      <c r="E24" s="8">
        <f>IF(OR(A24="",B24="",C24="",D24=""),"",IF(G24="Canceled",0,IF(COUNTIFS('Facility Periods'!$A$6:$A$105,A24,'Facility Periods'!$B$6:$B$105,B24)=0,"",IFERROR(SUMIFS('Facility Periods'!$E$6:$E$105,'Facility Periods'!$A$6:$A$105,A24,'Facility Periods'!$B$6:$B$105,B24)*D24,""))))</f>
        <v/>
      </c>
      <c r="F24" s="17" t="n"/>
      <c r="G24" s="18" t="n"/>
      <c r="H24" s="16" t="n"/>
      <c r="I24" s="7">
        <f>IF(COUNTA(A24:C24,F24:H24,J24)=0,"",IFERROR(IF(OR(A24="",B24="",C24=""),"Missing required fields",IF(D24="","Owner allocation not found",IF(COUNTIFS('Facility Periods'!$A$6:$A$105,A24,'Facility Periods'!$B$6:$B$105,B24)=0,"Facility period not found",IF(G24="","Status needed",IF(AND(G24="Paid",ABS(IF(F24="",0,F24)-IF(E24="",0,E24))&gt;Assumptions!$B$5),"Paid amount differs from schedule",IF(AND(G24="Partially Paid",OR(F24="",F24&lt;=0,F24&gt;=E24)),"Review partial payment",IF(AND(OR(G24="Planned",G24="Approved",G24="Partially Paid"),H24=""),"Due date needed",IF(AND(OR(G24="Planned",G24="Approved",G24="Partially Paid"),H24&lt;&gt;"",H24&lt;Assumptions!$B$3,IF(E24="",0,E24)-IF(F24="",0,F24)&gt;Assumptions!$B$5),"Past due - review",IF(AND(OR(G24="Planned",G24="Approved",G24="Partially Paid"),H24&lt;&gt;"",H24&gt;=Assumptions!$B$3,H24&lt;=Assumptions!$B$3+Assumptions!$B$4,IF(E24="",0,E24)-IF(F24="",0,F24)&gt;Assumptions!$B$5),"Due soon",IF(AND(F24&lt;&gt;"",E24&lt;&gt;"",F24&gt;E24+Assumptions!$B$5),"Paid amount exceeds schedule","")))))))))),"Invalid value - review"))</f>
        <v/>
      </c>
      <c r="J24" s="15" t="n"/>
    </row>
    <row r="25" ht="24" customHeight="1">
      <c r="A25" s="15" t="n"/>
      <c r="B25" s="16" t="n"/>
      <c r="C25" s="15" t="n"/>
      <c r="D25" s="19">
        <f>IF(OR(A25="",C25=""),"",IF(COUNTIFS(Assumptions!$A$9:$A$108,A25,Assumptions!$B$9:$B$108,C25,Assumptions!$D$9:$D$108,"Active")=0,"",IFERROR(SUMIFS(Assumptions!$C$9:$C$108,Assumptions!$A$9:$A$108,A25,Assumptions!$B$9:$B$108,C25,Assumptions!$D$9:$D$108,"Active"),"")))</f>
        <v/>
      </c>
      <c r="E25" s="12">
        <f>IF(OR(A25="",B25="",C25="",D25=""),"",IF(G25="Canceled",0,IF(COUNTIFS('Facility Periods'!$A$6:$A$105,A25,'Facility Periods'!$B$6:$B$105,B25)=0,"",IFERROR(SUMIFS('Facility Periods'!$E$6:$E$105,'Facility Periods'!$A$6:$A$105,A25,'Facility Periods'!$B$6:$B$105,B25)*D25,""))))</f>
        <v/>
      </c>
      <c r="F25" s="17" t="n"/>
      <c r="G25" s="18" t="n"/>
      <c r="H25" s="16" t="n"/>
      <c r="I25" s="11">
        <f>IF(COUNTA(A25:C25,F25:H25,J25)=0,"",IFERROR(IF(OR(A25="",B25="",C25=""),"Missing required fields",IF(D25="","Owner allocation not found",IF(COUNTIFS('Facility Periods'!$A$6:$A$105,A25,'Facility Periods'!$B$6:$B$105,B25)=0,"Facility period not found",IF(G25="","Status needed",IF(AND(G25="Paid",ABS(IF(F25="",0,F25)-IF(E25="",0,E25))&gt;Assumptions!$B$5),"Paid amount differs from schedule",IF(AND(G25="Partially Paid",OR(F25="",F25&lt;=0,F25&gt;=E25)),"Review partial payment",IF(AND(OR(G25="Planned",G25="Approved",G25="Partially Paid"),H25=""),"Due date needed",IF(AND(OR(G25="Planned",G25="Approved",G25="Partially Paid"),H25&lt;&gt;"",H25&lt;Assumptions!$B$3,IF(E25="",0,E25)-IF(F25="",0,F25)&gt;Assumptions!$B$5),"Past due - review",IF(AND(OR(G25="Planned",G25="Approved",G25="Partially Paid"),H25&lt;&gt;"",H25&gt;=Assumptions!$B$3,H25&lt;=Assumptions!$B$3+Assumptions!$B$4,IF(E25="",0,E25)-IF(F25="",0,F25)&gt;Assumptions!$B$5),"Due soon",IF(AND(F25&lt;&gt;"",E25&lt;&gt;"",F25&gt;E25+Assumptions!$B$5),"Paid amount exceeds schedule","")))))))))),"Invalid value - review"))</f>
        <v/>
      </c>
      <c r="J25" s="15" t="n"/>
    </row>
    <row r="26" ht="24" customHeight="1">
      <c r="A26" s="15" t="n"/>
      <c r="B26" s="16" t="n"/>
      <c r="C26" s="15" t="n"/>
      <c r="D26" s="13">
        <f>IF(OR(A26="",C26=""),"",IF(COUNTIFS(Assumptions!$A$9:$A$108,A26,Assumptions!$B$9:$B$108,C26,Assumptions!$D$9:$D$108,"Active")=0,"",IFERROR(SUMIFS(Assumptions!$C$9:$C$108,Assumptions!$A$9:$A$108,A26,Assumptions!$B$9:$B$108,C26,Assumptions!$D$9:$D$108,"Active"),"")))</f>
        <v/>
      </c>
      <c r="E26" s="8">
        <f>IF(OR(A26="",B26="",C26="",D26=""),"",IF(G26="Canceled",0,IF(COUNTIFS('Facility Periods'!$A$6:$A$105,A26,'Facility Periods'!$B$6:$B$105,B26)=0,"",IFERROR(SUMIFS('Facility Periods'!$E$6:$E$105,'Facility Periods'!$A$6:$A$105,A26,'Facility Periods'!$B$6:$B$105,B26)*D26,""))))</f>
        <v/>
      </c>
      <c r="F26" s="17" t="n"/>
      <c r="G26" s="18" t="n"/>
      <c r="H26" s="16" t="n"/>
      <c r="I26" s="7">
        <f>IF(COUNTA(A26:C26,F26:H26,J26)=0,"",IFERROR(IF(OR(A26="",B26="",C26=""),"Missing required fields",IF(D26="","Owner allocation not found",IF(COUNTIFS('Facility Periods'!$A$6:$A$105,A26,'Facility Periods'!$B$6:$B$105,B26)=0,"Facility period not found",IF(G26="","Status needed",IF(AND(G26="Paid",ABS(IF(F26="",0,F26)-IF(E26="",0,E26))&gt;Assumptions!$B$5),"Paid amount differs from schedule",IF(AND(G26="Partially Paid",OR(F26="",F26&lt;=0,F26&gt;=E26)),"Review partial payment",IF(AND(OR(G26="Planned",G26="Approved",G26="Partially Paid"),H26=""),"Due date needed",IF(AND(OR(G26="Planned",G26="Approved",G26="Partially Paid"),H26&lt;&gt;"",H26&lt;Assumptions!$B$3,IF(E26="",0,E26)-IF(F26="",0,F26)&gt;Assumptions!$B$5),"Past due - review",IF(AND(OR(G26="Planned",G26="Approved",G26="Partially Paid"),H26&lt;&gt;"",H26&gt;=Assumptions!$B$3,H26&lt;=Assumptions!$B$3+Assumptions!$B$4,IF(E26="",0,E26)-IF(F26="",0,F26)&gt;Assumptions!$B$5),"Due soon",IF(AND(F26&lt;&gt;"",E26&lt;&gt;"",F26&gt;E26+Assumptions!$B$5),"Paid amount exceeds schedule","")))))))))),"Invalid value - review"))</f>
        <v/>
      </c>
      <c r="J26" s="15" t="n"/>
    </row>
    <row r="27" ht="24" customHeight="1">
      <c r="A27" s="15" t="n"/>
      <c r="B27" s="16" t="n"/>
      <c r="C27" s="15" t="n"/>
      <c r="D27" s="19">
        <f>IF(OR(A27="",C27=""),"",IF(COUNTIFS(Assumptions!$A$9:$A$108,A27,Assumptions!$B$9:$B$108,C27,Assumptions!$D$9:$D$108,"Active")=0,"",IFERROR(SUMIFS(Assumptions!$C$9:$C$108,Assumptions!$A$9:$A$108,A27,Assumptions!$B$9:$B$108,C27,Assumptions!$D$9:$D$108,"Active"),"")))</f>
        <v/>
      </c>
      <c r="E27" s="12">
        <f>IF(OR(A27="",B27="",C27="",D27=""),"",IF(G27="Canceled",0,IF(COUNTIFS('Facility Periods'!$A$6:$A$105,A27,'Facility Periods'!$B$6:$B$105,B27)=0,"",IFERROR(SUMIFS('Facility Periods'!$E$6:$E$105,'Facility Periods'!$A$6:$A$105,A27,'Facility Periods'!$B$6:$B$105,B27)*D27,""))))</f>
        <v/>
      </c>
      <c r="F27" s="17" t="n"/>
      <c r="G27" s="18" t="n"/>
      <c r="H27" s="16" t="n"/>
      <c r="I27" s="11">
        <f>IF(COUNTA(A27:C27,F27:H27,J27)=0,"",IFERROR(IF(OR(A27="",B27="",C27=""),"Missing required fields",IF(D27="","Owner allocation not found",IF(COUNTIFS('Facility Periods'!$A$6:$A$105,A27,'Facility Periods'!$B$6:$B$105,B27)=0,"Facility period not found",IF(G27="","Status needed",IF(AND(G27="Paid",ABS(IF(F27="",0,F27)-IF(E27="",0,E27))&gt;Assumptions!$B$5),"Paid amount differs from schedule",IF(AND(G27="Partially Paid",OR(F27="",F27&lt;=0,F27&gt;=E27)),"Review partial payment",IF(AND(OR(G27="Planned",G27="Approved",G27="Partially Paid"),H27=""),"Due date needed",IF(AND(OR(G27="Planned",G27="Approved",G27="Partially Paid"),H27&lt;&gt;"",H27&lt;Assumptions!$B$3,IF(E27="",0,E27)-IF(F27="",0,F27)&gt;Assumptions!$B$5),"Past due - review",IF(AND(OR(G27="Planned",G27="Approved",G27="Partially Paid"),H27&lt;&gt;"",H27&gt;=Assumptions!$B$3,H27&lt;=Assumptions!$B$3+Assumptions!$B$4,IF(E27="",0,E27)-IF(F27="",0,F27)&gt;Assumptions!$B$5),"Due soon",IF(AND(F27&lt;&gt;"",E27&lt;&gt;"",F27&gt;E27+Assumptions!$B$5),"Paid amount exceeds schedule","")))))))))),"Invalid value - review"))</f>
        <v/>
      </c>
      <c r="J27" s="15" t="n"/>
    </row>
    <row r="28" ht="24" customHeight="1">
      <c r="A28" s="15" t="n"/>
      <c r="B28" s="16" t="n"/>
      <c r="C28" s="15" t="n"/>
      <c r="D28" s="13">
        <f>IF(OR(A28="",C28=""),"",IF(COUNTIFS(Assumptions!$A$9:$A$108,A28,Assumptions!$B$9:$B$108,C28,Assumptions!$D$9:$D$108,"Active")=0,"",IFERROR(SUMIFS(Assumptions!$C$9:$C$108,Assumptions!$A$9:$A$108,A28,Assumptions!$B$9:$B$108,C28,Assumptions!$D$9:$D$108,"Active"),"")))</f>
        <v/>
      </c>
      <c r="E28" s="8">
        <f>IF(OR(A28="",B28="",C28="",D28=""),"",IF(G28="Canceled",0,IF(COUNTIFS('Facility Periods'!$A$6:$A$105,A28,'Facility Periods'!$B$6:$B$105,B28)=0,"",IFERROR(SUMIFS('Facility Periods'!$E$6:$E$105,'Facility Periods'!$A$6:$A$105,A28,'Facility Periods'!$B$6:$B$105,B28)*D28,""))))</f>
        <v/>
      </c>
      <c r="F28" s="17" t="n"/>
      <c r="G28" s="18" t="n"/>
      <c r="H28" s="16" t="n"/>
      <c r="I28" s="7">
        <f>IF(COUNTA(A28:C28,F28:H28,J28)=0,"",IFERROR(IF(OR(A28="",B28="",C28=""),"Missing required fields",IF(D28="","Owner allocation not found",IF(COUNTIFS('Facility Periods'!$A$6:$A$105,A28,'Facility Periods'!$B$6:$B$105,B28)=0,"Facility period not found",IF(G28="","Status needed",IF(AND(G28="Paid",ABS(IF(F28="",0,F28)-IF(E28="",0,E28))&gt;Assumptions!$B$5),"Paid amount differs from schedule",IF(AND(G28="Partially Paid",OR(F28="",F28&lt;=0,F28&gt;=E28)),"Review partial payment",IF(AND(OR(G28="Planned",G28="Approved",G28="Partially Paid"),H28=""),"Due date needed",IF(AND(OR(G28="Planned",G28="Approved",G28="Partially Paid"),H28&lt;&gt;"",H28&lt;Assumptions!$B$3,IF(E28="",0,E28)-IF(F28="",0,F28)&gt;Assumptions!$B$5),"Past due - review",IF(AND(OR(G28="Planned",G28="Approved",G28="Partially Paid"),H28&lt;&gt;"",H28&gt;=Assumptions!$B$3,H28&lt;=Assumptions!$B$3+Assumptions!$B$4,IF(E28="",0,E28)-IF(F28="",0,F28)&gt;Assumptions!$B$5),"Due soon",IF(AND(F28&lt;&gt;"",E28&lt;&gt;"",F28&gt;E28+Assumptions!$B$5),"Paid amount exceeds schedule","")))))))))),"Invalid value - review"))</f>
        <v/>
      </c>
      <c r="J28" s="15" t="n"/>
    </row>
    <row r="29" ht="24" customHeight="1">
      <c r="A29" s="15" t="n"/>
      <c r="B29" s="16" t="n"/>
      <c r="C29" s="15" t="n"/>
      <c r="D29" s="19">
        <f>IF(OR(A29="",C29=""),"",IF(COUNTIFS(Assumptions!$A$9:$A$108,A29,Assumptions!$B$9:$B$108,C29,Assumptions!$D$9:$D$108,"Active")=0,"",IFERROR(SUMIFS(Assumptions!$C$9:$C$108,Assumptions!$A$9:$A$108,A29,Assumptions!$B$9:$B$108,C29,Assumptions!$D$9:$D$108,"Active"),"")))</f>
        <v/>
      </c>
      <c r="E29" s="12">
        <f>IF(OR(A29="",B29="",C29="",D29=""),"",IF(G29="Canceled",0,IF(COUNTIFS('Facility Periods'!$A$6:$A$105,A29,'Facility Periods'!$B$6:$B$105,B29)=0,"",IFERROR(SUMIFS('Facility Periods'!$E$6:$E$105,'Facility Periods'!$A$6:$A$105,A29,'Facility Periods'!$B$6:$B$105,B29)*D29,""))))</f>
        <v/>
      </c>
      <c r="F29" s="17" t="n"/>
      <c r="G29" s="18" t="n"/>
      <c r="H29" s="16" t="n"/>
      <c r="I29" s="11">
        <f>IF(COUNTA(A29:C29,F29:H29,J29)=0,"",IFERROR(IF(OR(A29="",B29="",C29=""),"Missing required fields",IF(D29="","Owner allocation not found",IF(COUNTIFS('Facility Periods'!$A$6:$A$105,A29,'Facility Periods'!$B$6:$B$105,B29)=0,"Facility period not found",IF(G29="","Status needed",IF(AND(G29="Paid",ABS(IF(F29="",0,F29)-IF(E29="",0,E29))&gt;Assumptions!$B$5),"Paid amount differs from schedule",IF(AND(G29="Partially Paid",OR(F29="",F29&lt;=0,F29&gt;=E29)),"Review partial payment",IF(AND(OR(G29="Planned",G29="Approved",G29="Partially Paid"),H29=""),"Due date needed",IF(AND(OR(G29="Planned",G29="Approved",G29="Partially Paid"),H29&lt;&gt;"",H29&lt;Assumptions!$B$3,IF(E29="",0,E29)-IF(F29="",0,F29)&gt;Assumptions!$B$5),"Past due - review",IF(AND(OR(G29="Planned",G29="Approved",G29="Partially Paid"),H29&lt;&gt;"",H29&gt;=Assumptions!$B$3,H29&lt;=Assumptions!$B$3+Assumptions!$B$4,IF(E29="",0,E29)-IF(F29="",0,F29)&gt;Assumptions!$B$5),"Due soon",IF(AND(F29&lt;&gt;"",E29&lt;&gt;"",F29&gt;E29+Assumptions!$B$5),"Paid amount exceeds schedule","")))))))))),"Invalid value - review"))</f>
        <v/>
      </c>
      <c r="J29" s="15" t="n"/>
    </row>
    <row r="30" ht="24" customHeight="1">
      <c r="A30" s="15" t="n"/>
      <c r="B30" s="16" t="n"/>
      <c r="C30" s="15" t="n"/>
      <c r="D30" s="13">
        <f>IF(OR(A30="",C30=""),"",IF(COUNTIFS(Assumptions!$A$9:$A$108,A30,Assumptions!$B$9:$B$108,C30,Assumptions!$D$9:$D$108,"Active")=0,"",IFERROR(SUMIFS(Assumptions!$C$9:$C$108,Assumptions!$A$9:$A$108,A30,Assumptions!$B$9:$B$108,C30,Assumptions!$D$9:$D$108,"Active"),"")))</f>
        <v/>
      </c>
      <c r="E30" s="8">
        <f>IF(OR(A30="",B30="",C30="",D30=""),"",IF(G30="Canceled",0,IF(COUNTIFS('Facility Periods'!$A$6:$A$105,A30,'Facility Periods'!$B$6:$B$105,B30)=0,"",IFERROR(SUMIFS('Facility Periods'!$E$6:$E$105,'Facility Periods'!$A$6:$A$105,A30,'Facility Periods'!$B$6:$B$105,B30)*D30,""))))</f>
        <v/>
      </c>
      <c r="F30" s="17" t="n"/>
      <c r="G30" s="18" t="n"/>
      <c r="H30" s="16" t="n"/>
      <c r="I30" s="7">
        <f>IF(COUNTA(A30:C30,F30:H30,J30)=0,"",IFERROR(IF(OR(A30="",B30="",C30=""),"Missing required fields",IF(D30="","Owner allocation not found",IF(COUNTIFS('Facility Periods'!$A$6:$A$105,A30,'Facility Periods'!$B$6:$B$105,B30)=0,"Facility period not found",IF(G30="","Status needed",IF(AND(G30="Paid",ABS(IF(F30="",0,F30)-IF(E30="",0,E30))&gt;Assumptions!$B$5),"Paid amount differs from schedule",IF(AND(G30="Partially Paid",OR(F30="",F30&lt;=0,F30&gt;=E30)),"Review partial payment",IF(AND(OR(G30="Planned",G30="Approved",G30="Partially Paid"),H30=""),"Due date needed",IF(AND(OR(G30="Planned",G30="Approved",G30="Partially Paid"),H30&lt;&gt;"",H30&lt;Assumptions!$B$3,IF(E30="",0,E30)-IF(F30="",0,F30)&gt;Assumptions!$B$5),"Past due - review",IF(AND(OR(G30="Planned",G30="Approved",G30="Partially Paid"),H30&lt;&gt;"",H30&gt;=Assumptions!$B$3,H30&lt;=Assumptions!$B$3+Assumptions!$B$4,IF(E30="",0,E30)-IF(F30="",0,F30)&gt;Assumptions!$B$5),"Due soon",IF(AND(F30&lt;&gt;"",E30&lt;&gt;"",F30&gt;E30+Assumptions!$B$5),"Paid amount exceeds schedule","")))))))))),"Invalid value - review"))</f>
        <v/>
      </c>
      <c r="J30" s="15" t="n"/>
    </row>
    <row r="31" ht="24" customHeight="1">
      <c r="A31" s="15" t="n"/>
      <c r="B31" s="16" t="n"/>
      <c r="C31" s="15" t="n"/>
      <c r="D31" s="19">
        <f>IF(OR(A31="",C31=""),"",IF(COUNTIFS(Assumptions!$A$9:$A$108,A31,Assumptions!$B$9:$B$108,C31,Assumptions!$D$9:$D$108,"Active")=0,"",IFERROR(SUMIFS(Assumptions!$C$9:$C$108,Assumptions!$A$9:$A$108,A31,Assumptions!$B$9:$B$108,C31,Assumptions!$D$9:$D$108,"Active"),"")))</f>
        <v/>
      </c>
      <c r="E31" s="12">
        <f>IF(OR(A31="",B31="",C31="",D31=""),"",IF(G31="Canceled",0,IF(COUNTIFS('Facility Periods'!$A$6:$A$105,A31,'Facility Periods'!$B$6:$B$105,B31)=0,"",IFERROR(SUMIFS('Facility Periods'!$E$6:$E$105,'Facility Periods'!$A$6:$A$105,A31,'Facility Periods'!$B$6:$B$105,B31)*D31,""))))</f>
        <v/>
      </c>
      <c r="F31" s="17" t="n"/>
      <c r="G31" s="18" t="n"/>
      <c r="H31" s="16" t="n"/>
      <c r="I31" s="11">
        <f>IF(COUNTA(A31:C31,F31:H31,J31)=0,"",IFERROR(IF(OR(A31="",B31="",C31=""),"Missing required fields",IF(D31="","Owner allocation not found",IF(COUNTIFS('Facility Periods'!$A$6:$A$105,A31,'Facility Periods'!$B$6:$B$105,B31)=0,"Facility period not found",IF(G31="","Status needed",IF(AND(G31="Paid",ABS(IF(F31="",0,F31)-IF(E31="",0,E31))&gt;Assumptions!$B$5),"Paid amount differs from schedule",IF(AND(G31="Partially Paid",OR(F31="",F31&lt;=0,F31&gt;=E31)),"Review partial payment",IF(AND(OR(G31="Planned",G31="Approved",G31="Partially Paid"),H31=""),"Due date needed",IF(AND(OR(G31="Planned",G31="Approved",G31="Partially Paid"),H31&lt;&gt;"",H31&lt;Assumptions!$B$3,IF(E31="",0,E31)-IF(F31="",0,F31)&gt;Assumptions!$B$5),"Past due - review",IF(AND(OR(G31="Planned",G31="Approved",G31="Partially Paid"),H31&lt;&gt;"",H31&gt;=Assumptions!$B$3,H31&lt;=Assumptions!$B$3+Assumptions!$B$4,IF(E31="",0,E31)-IF(F31="",0,F31)&gt;Assumptions!$B$5),"Due soon",IF(AND(F31&lt;&gt;"",E31&lt;&gt;"",F31&gt;E31+Assumptions!$B$5),"Paid amount exceeds schedule","")))))))))),"Invalid value - review"))</f>
        <v/>
      </c>
      <c r="J31" s="15" t="n"/>
    </row>
    <row r="32" ht="24" customHeight="1">
      <c r="A32" s="15" t="n"/>
      <c r="B32" s="16" t="n"/>
      <c r="C32" s="15" t="n"/>
      <c r="D32" s="13">
        <f>IF(OR(A32="",C32=""),"",IF(COUNTIFS(Assumptions!$A$9:$A$108,A32,Assumptions!$B$9:$B$108,C32,Assumptions!$D$9:$D$108,"Active")=0,"",IFERROR(SUMIFS(Assumptions!$C$9:$C$108,Assumptions!$A$9:$A$108,A32,Assumptions!$B$9:$B$108,C32,Assumptions!$D$9:$D$108,"Active"),"")))</f>
        <v/>
      </c>
      <c r="E32" s="8">
        <f>IF(OR(A32="",B32="",C32="",D32=""),"",IF(G32="Canceled",0,IF(COUNTIFS('Facility Periods'!$A$6:$A$105,A32,'Facility Periods'!$B$6:$B$105,B32)=0,"",IFERROR(SUMIFS('Facility Periods'!$E$6:$E$105,'Facility Periods'!$A$6:$A$105,A32,'Facility Periods'!$B$6:$B$105,B32)*D32,""))))</f>
        <v/>
      </c>
      <c r="F32" s="17" t="n"/>
      <c r="G32" s="18" t="n"/>
      <c r="H32" s="16" t="n"/>
      <c r="I32" s="7">
        <f>IF(COUNTA(A32:C32,F32:H32,J32)=0,"",IFERROR(IF(OR(A32="",B32="",C32=""),"Missing required fields",IF(D32="","Owner allocation not found",IF(COUNTIFS('Facility Periods'!$A$6:$A$105,A32,'Facility Periods'!$B$6:$B$105,B32)=0,"Facility period not found",IF(G32="","Status needed",IF(AND(G32="Paid",ABS(IF(F32="",0,F32)-IF(E32="",0,E32))&gt;Assumptions!$B$5),"Paid amount differs from schedule",IF(AND(G32="Partially Paid",OR(F32="",F32&lt;=0,F32&gt;=E32)),"Review partial payment",IF(AND(OR(G32="Planned",G32="Approved",G32="Partially Paid"),H32=""),"Due date needed",IF(AND(OR(G32="Planned",G32="Approved",G32="Partially Paid"),H32&lt;&gt;"",H32&lt;Assumptions!$B$3,IF(E32="",0,E32)-IF(F32="",0,F32)&gt;Assumptions!$B$5),"Past due - review",IF(AND(OR(G32="Planned",G32="Approved",G32="Partially Paid"),H32&lt;&gt;"",H32&gt;=Assumptions!$B$3,H32&lt;=Assumptions!$B$3+Assumptions!$B$4,IF(E32="",0,E32)-IF(F32="",0,F32)&gt;Assumptions!$B$5),"Due soon",IF(AND(F32&lt;&gt;"",E32&lt;&gt;"",F32&gt;E32+Assumptions!$B$5),"Paid amount exceeds schedule","")))))))))),"Invalid value - review"))</f>
        <v/>
      </c>
      <c r="J32" s="15" t="n"/>
    </row>
    <row r="33" ht="24" customHeight="1">
      <c r="A33" s="15" t="n"/>
      <c r="B33" s="16" t="n"/>
      <c r="C33" s="15" t="n"/>
      <c r="D33" s="19">
        <f>IF(OR(A33="",C33=""),"",IF(COUNTIFS(Assumptions!$A$9:$A$108,A33,Assumptions!$B$9:$B$108,C33,Assumptions!$D$9:$D$108,"Active")=0,"",IFERROR(SUMIFS(Assumptions!$C$9:$C$108,Assumptions!$A$9:$A$108,A33,Assumptions!$B$9:$B$108,C33,Assumptions!$D$9:$D$108,"Active"),"")))</f>
        <v/>
      </c>
      <c r="E33" s="12">
        <f>IF(OR(A33="",B33="",C33="",D33=""),"",IF(G33="Canceled",0,IF(COUNTIFS('Facility Periods'!$A$6:$A$105,A33,'Facility Periods'!$B$6:$B$105,B33)=0,"",IFERROR(SUMIFS('Facility Periods'!$E$6:$E$105,'Facility Periods'!$A$6:$A$105,A33,'Facility Periods'!$B$6:$B$105,B33)*D33,""))))</f>
        <v/>
      </c>
      <c r="F33" s="17" t="n"/>
      <c r="G33" s="18" t="n"/>
      <c r="H33" s="16" t="n"/>
      <c r="I33" s="11">
        <f>IF(COUNTA(A33:C33,F33:H33,J33)=0,"",IFERROR(IF(OR(A33="",B33="",C33=""),"Missing required fields",IF(D33="","Owner allocation not found",IF(COUNTIFS('Facility Periods'!$A$6:$A$105,A33,'Facility Periods'!$B$6:$B$105,B33)=0,"Facility period not found",IF(G33="","Status needed",IF(AND(G33="Paid",ABS(IF(F33="",0,F33)-IF(E33="",0,E33))&gt;Assumptions!$B$5),"Paid amount differs from schedule",IF(AND(G33="Partially Paid",OR(F33="",F33&lt;=0,F33&gt;=E33)),"Review partial payment",IF(AND(OR(G33="Planned",G33="Approved",G33="Partially Paid"),H33=""),"Due date needed",IF(AND(OR(G33="Planned",G33="Approved",G33="Partially Paid"),H33&lt;&gt;"",H33&lt;Assumptions!$B$3,IF(E33="",0,E33)-IF(F33="",0,F33)&gt;Assumptions!$B$5),"Past due - review",IF(AND(OR(G33="Planned",G33="Approved",G33="Partially Paid"),H33&lt;&gt;"",H33&gt;=Assumptions!$B$3,H33&lt;=Assumptions!$B$3+Assumptions!$B$4,IF(E33="",0,E33)-IF(F33="",0,F33)&gt;Assumptions!$B$5),"Due soon",IF(AND(F33&lt;&gt;"",E33&lt;&gt;"",F33&gt;E33+Assumptions!$B$5),"Paid amount exceeds schedule","")))))))))),"Invalid value - review"))</f>
        <v/>
      </c>
      <c r="J33" s="15" t="n"/>
    </row>
    <row r="34" ht="24" customHeight="1">
      <c r="A34" s="15" t="n"/>
      <c r="B34" s="16" t="n"/>
      <c r="C34" s="15" t="n"/>
      <c r="D34" s="13">
        <f>IF(OR(A34="",C34=""),"",IF(COUNTIFS(Assumptions!$A$9:$A$108,A34,Assumptions!$B$9:$B$108,C34,Assumptions!$D$9:$D$108,"Active")=0,"",IFERROR(SUMIFS(Assumptions!$C$9:$C$108,Assumptions!$A$9:$A$108,A34,Assumptions!$B$9:$B$108,C34,Assumptions!$D$9:$D$108,"Active"),"")))</f>
        <v/>
      </c>
      <c r="E34" s="8">
        <f>IF(OR(A34="",B34="",C34="",D34=""),"",IF(G34="Canceled",0,IF(COUNTIFS('Facility Periods'!$A$6:$A$105,A34,'Facility Periods'!$B$6:$B$105,B34)=0,"",IFERROR(SUMIFS('Facility Periods'!$E$6:$E$105,'Facility Periods'!$A$6:$A$105,A34,'Facility Periods'!$B$6:$B$105,B34)*D34,""))))</f>
        <v/>
      </c>
      <c r="F34" s="17" t="n"/>
      <c r="G34" s="18" t="n"/>
      <c r="H34" s="16" t="n"/>
      <c r="I34" s="7">
        <f>IF(COUNTA(A34:C34,F34:H34,J34)=0,"",IFERROR(IF(OR(A34="",B34="",C34=""),"Missing required fields",IF(D34="","Owner allocation not found",IF(COUNTIFS('Facility Periods'!$A$6:$A$105,A34,'Facility Periods'!$B$6:$B$105,B34)=0,"Facility period not found",IF(G34="","Status needed",IF(AND(G34="Paid",ABS(IF(F34="",0,F34)-IF(E34="",0,E34))&gt;Assumptions!$B$5),"Paid amount differs from schedule",IF(AND(G34="Partially Paid",OR(F34="",F34&lt;=0,F34&gt;=E34)),"Review partial payment",IF(AND(OR(G34="Planned",G34="Approved",G34="Partially Paid"),H34=""),"Due date needed",IF(AND(OR(G34="Planned",G34="Approved",G34="Partially Paid"),H34&lt;&gt;"",H34&lt;Assumptions!$B$3,IF(E34="",0,E34)-IF(F34="",0,F34)&gt;Assumptions!$B$5),"Past due - review",IF(AND(OR(G34="Planned",G34="Approved",G34="Partially Paid"),H34&lt;&gt;"",H34&gt;=Assumptions!$B$3,H34&lt;=Assumptions!$B$3+Assumptions!$B$4,IF(E34="",0,E34)-IF(F34="",0,F34)&gt;Assumptions!$B$5),"Due soon",IF(AND(F34&lt;&gt;"",E34&lt;&gt;"",F34&gt;E34+Assumptions!$B$5),"Paid amount exceeds schedule","")))))))))),"Invalid value - review"))</f>
        <v/>
      </c>
      <c r="J34" s="15" t="n"/>
    </row>
    <row r="35" ht="24" customHeight="1">
      <c r="A35" s="15" t="n"/>
      <c r="B35" s="16" t="n"/>
      <c r="C35" s="15" t="n"/>
      <c r="D35" s="19">
        <f>IF(OR(A35="",C35=""),"",IF(COUNTIFS(Assumptions!$A$9:$A$108,A35,Assumptions!$B$9:$B$108,C35,Assumptions!$D$9:$D$108,"Active")=0,"",IFERROR(SUMIFS(Assumptions!$C$9:$C$108,Assumptions!$A$9:$A$108,A35,Assumptions!$B$9:$B$108,C35,Assumptions!$D$9:$D$108,"Active"),"")))</f>
        <v/>
      </c>
      <c r="E35" s="12">
        <f>IF(OR(A35="",B35="",C35="",D35=""),"",IF(G35="Canceled",0,IF(COUNTIFS('Facility Periods'!$A$6:$A$105,A35,'Facility Periods'!$B$6:$B$105,B35)=0,"",IFERROR(SUMIFS('Facility Periods'!$E$6:$E$105,'Facility Periods'!$A$6:$A$105,A35,'Facility Periods'!$B$6:$B$105,B35)*D35,""))))</f>
        <v/>
      </c>
      <c r="F35" s="17" t="n"/>
      <c r="G35" s="18" t="n"/>
      <c r="H35" s="16" t="n"/>
      <c r="I35" s="11">
        <f>IF(COUNTA(A35:C35,F35:H35,J35)=0,"",IFERROR(IF(OR(A35="",B35="",C35=""),"Missing required fields",IF(D35="","Owner allocation not found",IF(COUNTIFS('Facility Periods'!$A$6:$A$105,A35,'Facility Periods'!$B$6:$B$105,B35)=0,"Facility period not found",IF(G35="","Status needed",IF(AND(G35="Paid",ABS(IF(F35="",0,F35)-IF(E35="",0,E35))&gt;Assumptions!$B$5),"Paid amount differs from schedule",IF(AND(G35="Partially Paid",OR(F35="",F35&lt;=0,F35&gt;=E35)),"Review partial payment",IF(AND(OR(G35="Planned",G35="Approved",G35="Partially Paid"),H35=""),"Due date needed",IF(AND(OR(G35="Planned",G35="Approved",G35="Partially Paid"),H35&lt;&gt;"",H35&lt;Assumptions!$B$3,IF(E35="",0,E35)-IF(F35="",0,F35)&gt;Assumptions!$B$5),"Past due - review",IF(AND(OR(G35="Planned",G35="Approved",G35="Partially Paid"),H35&lt;&gt;"",H35&gt;=Assumptions!$B$3,H35&lt;=Assumptions!$B$3+Assumptions!$B$4,IF(E35="",0,E35)-IF(F35="",0,F35)&gt;Assumptions!$B$5),"Due soon",IF(AND(F35&lt;&gt;"",E35&lt;&gt;"",F35&gt;E35+Assumptions!$B$5),"Paid amount exceeds schedule","")))))))))),"Invalid value - review"))</f>
        <v/>
      </c>
      <c r="J35" s="15" t="n"/>
    </row>
    <row r="36" ht="24" customHeight="1">
      <c r="A36" s="15" t="n"/>
      <c r="B36" s="16" t="n"/>
      <c r="C36" s="15" t="n"/>
      <c r="D36" s="13">
        <f>IF(OR(A36="",C36=""),"",IF(COUNTIFS(Assumptions!$A$9:$A$108,A36,Assumptions!$B$9:$B$108,C36,Assumptions!$D$9:$D$108,"Active")=0,"",IFERROR(SUMIFS(Assumptions!$C$9:$C$108,Assumptions!$A$9:$A$108,A36,Assumptions!$B$9:$B$108,C36,Assumptions!$D$9:$D$108,"Active"),"")))</f>
        <v/>
      </c>
      <c r="E36" s="8">
        <f>IF(OR(A36="",B36="",C36="",D36=""),"",IF(G36="Canceled",0,IF(COUNTIFS('Facility Periods'!$A$6:$A$105,A36,'Facility Periods'!$B$6:$B$105,B36)=0,"",IFERROR(SUMIFS('Facility Periods'!$E$6:$E$105,'Facility Periods'!$A$6:$A$105,A36,'Facility Periods'!$B$6:$B$105,B36)*D36,""))))</f>
        <v/>
      </c>
      <c r="F36" s="17" t="n"/>
      <c r="G36" s="18" t="n"/>
      <c r="H36" s="16" t="n"/>
      <c r="I36" s="7">
        <f>IF(COUNTA(A36:C36,F36:H36,J36)=0,"",IFERROR(IF(OR(A36="",B36="",C36=""),"Missing required fields",IF(D36="","Owner allocation not found",IF(COUNTIFS('Facility Periods'!$A$6:$A$105,A36,'Facility Periods'!$B$6:$B$105,B36)=0,"Facility period not found",IF(G36="","Status needed",IF(AND(G36="Paid",ABS(IF(F36="",0,F36)-IF(E36="",0,E36))&gt;Assumptions!$B$5),"Paid amount differs from schedule",IF(AND(G36="Partially Paid",OR(F36="",F36&lt;=0,F36&gt;=E36)),"Review partial payment",IF(AND(OR(G36="Planned",G36="Approved",G36="Partially Paid"),H36=""),"Due date needed",IF(AND(OR(G36="Planned",G36="Approved",G36="Partially Paid"),H36&lt;&gt;"",H36&lt;Assumptions!$B$3,IF(E36="",0,E36)-IF(F36="",0,F36)&gt;Assumptions!$B$5),"Past due - review",IF(AND(OR(G36="Planned",G36="Approved",G36="Partially Paid"),H36&lt;&gt;"",H36&gt;=Assumptions!$B$3,H36&lt;=Assumptions!$B$3+Assumptions!$B$4,IF(E36="",0,E36)-IF(F36="",0,F36)&gt;Assumptions!$B$5),"Due soon",IF(AND(F36&lt;&gt;"",E36&lt;&gt;"",F36&gt;E36+Assumptions!$B$5),"Paid amount exceeds schedule","")))))))))),"Invalid value - review"))</f>
        <v/>
      </c>
      <c r="J36" s="15" t="n"/>
    </row>
    <row r="37" ht="24" customHeight="1">
      <c r="A37" s="15" t="n"/>
      <c r="B37" s="16" t="n"/>
      <c r="C37" s="15" t="n"/>
      <c r="D37" s="19">
        <f>IF(OR(A37="",C37=""),"",IF(COUNTIFS(Assumptions!$A$9:$A$108,A37,Assumptions!$B$9:$B$108,C37,Assumptions!$D$9:$D$108,"Active")=0,"",IFERROR(SUMIFS(Assumptions!$C$9:$C$108,Assumptions!$A$9:$A$108,A37,Assumptions!$B$9:$B$108,C37,Assumptions!$D$9:$D$108,"Active"),"")))</f>
        <v/>
      </c>
      <c r="E37" s="12">
        <f>IF(OR(A37="",B37="",C37="",D37=""),"",IF(G37="Canceled",0,IF(COUNTIFS('Facility Periods'!$A$6:$A$105,A37,'Facility Periods'!$B$6:$B$105,B37)=0,"",IFERROR(SUMIFS('Facility Periods'!$E$6:$E$105,'Facility Periods'!$A$6:$A$105,A37,'Facility Periods'!$B$6:$B$105,B37)*D37,""))))</f>
        <v/>
      </c>
      <c r="F37" s="17" t="n"/>
      <c r="G37" s="18" t="n"/>
      <c r="H37" s="16" t="n"/>
      <c r="I37" s="11">
        <f>IF(COUNTA(A37:C37,F37:H37,J37)=0,"",IFERROR(IF(OR(A37="",B37="",C37=""),"Missing required fields",IF(D37="","Owner allocation not found",IF(COUNTIFS('Facility Periods'!$A$6:$A$105,A37,'Facility Periods'!$B$6:$B$105,B37)=0,"Facility period not found",IF(G37="","Status needed",IF(AND(G37="Paid",ABS(IF(F37="",0,F37)-IF(E37="",0,E37))&gt;Assumptions!$B$5),"Paid amount differs from schedule",IF(AND(G37="Partially Paid",OR(F37="",F37&lt;=0,F37&gt;=E37)),"Review partial payment",IF(AND(OR(G37="Planned",G37="Approved",G37="Partially Paid"),H37=""),"Due date needed",IF(AND(OR(G37="Planned",G37="Approved",G37="Partially Paid"),H37&lt;&gt;"",H37&lt;Assumptions!$B$3,IF(E37="",0,E37)-IF(F37="",0,F37)&gt;Assumptions!$B$5),"Past due - review",IF(AND(OR(G37="Planned",G37="Approved",G37="Partially Paid"),H37&lt;&gt;"",H37&gt;=Assumptions!$B$3,H37&lt;=Assumptions!$B$3+Assumptions!$B$4,IF(E37="",0,E37)-IF(F37="",0,F37)&gt;Assumptions!$B$5),"Due soon",IF(AND(F37&lt;&gt;"",E37&lt;&gt;"",F37&gt;E37+Assumptions!$B$5),"Paid amount exceeds schedule","")))))))))),"Invalid value - review"))</f>
        <v/>
      </c>
      <c r="J37" s="15" t="n"/>
    </row>
    <row r="38" ht="24" customHeight="1">
      <c r="A38" s="15" t="n"/>
      <c r="B38" s="16" t="n"/>
      <c r="C38" s="15" t="n"/>
      <c r="D38" s="13">
        <f>IF(OR(A38="",C38=""),"",IF(COUNTIFS(Assumptions!$A$9:$A$108,A38,Assumptions!$B$9:$B$108,C38,Assumptions!$D$9:$D$108,"Active")=0,"",IFERROR(SUMIFS(Assumptions!$C$9:$C$108,Assumptions!$A$9:$A$108,A38,Assumptions!$B$9:$B$108,C38,Assumptions!$D$9:$D$108,"Active"),"")))</f>
        <v/>
      </c>
      <c r="E38" s="8">
        <f>IF(OR(A38="",B38="",C38="",D38=""),"",IF(G38="Canceled",0,IF(COUNTIFS('Facility Periods'!$A$6:$A$105,A38,'Facility Periods'!$B$6:$B$105,B38)=0,"",IFERROR(SUMIFS('Facility Periods'!$E$6:$E$105,'Facility Periods'!$A$6:$A$105,A38,'Facility Periods'!$B$6:$B$105,B38)*D38,""))))</f>
        <v/>
      </c>
      <c r="F38" s="17" t="n"/>
      <c r="G38" s="18" t="n"/>
      <c r="H38" s="16" t="n"/>
      <c r="I38" s="7">
        <f>IF(COUNTA(A38:C38,F38:H38,J38)=0,"",IFERROR(IF(OR(A38="",B38="",C38=""),"Missing required fields",IF(D38="","Owner allocation not found",IF(COUNTIFS('Facility Periods'!$A$6:$A$105,A38,'Facility Periods'!$B$6:$B$105,B38)=0,"Facility period not found",IF(G38="","Status needed",IF(AND(G38="Paid",ABS(IF(F38="",0,F38)-IF(E38="",0,E38))&gt;Assumptions!$B$5),"Paid amount differs from schedule",IF(AND(G38="Partially Paid",OR(F38="",F38&lt;=0,F38&gt;=E38)),"Review partial payment",IF(AND(OR(G38="Planned",G38="Approved",G38="Partially Paid"),H38=""),"Due date needed",IF(AND(OR(G38="Planned",G38="Approved",G38="Partially Paid"),H38&lt;&gt;"",H38&lt;Assumptions!$B$3,IF(E38="",0,E38)-IF(F38="",0,F38)&gt;Assumptions!$B$5),"Past due - review",IF(AND(OR(G38="Planned",G38="Approved",G38="Partially Paid"),H38&lt;&gt;"",H38&gt;=Assumptions!$B$3,H38&lt;=Assumptions!$B$3+Assumptions!$B$4,IF(E38="",0,E38)-IF(F38="",0,F38)&gt;Assumptions!$B$5),"Due soon",IF(AND(F38&lt;&gt;"",E38&lt;&gt;"",F38&gt;E38+Assumptions!$B$5),"Paid amount exceeds schedule","")))))))))),"Invalid value - review"))</f>
        <v/>
      </c>
      <c r="J38" s="15" t="n"/>
    </row>
    <row r="39" ht="24" customHeight="1">
      <c r="A39" s="15" t="n"/>
      <c r="B39" s="16" t="n"/>
      <c r="C39" s="15" t="n"/>
      <c r="D39" s="19">
        <f>IF(OR(A39="",C39=""),"",IF(COUNTIFS(Assumptions!$A$9:$A$108,A39,Assumptions!$B$9:$B$108,C39,Assumptions!$D$9:$D$108,"Active")=0,"",IFERROR(SUMIFS(Assumptions!$C$9:$C$108,Assumptions!$A$9:$A$108,A39,Assumptions!$B$9:$B$108,C39,Assumptions!$D$9:$D$108,"Active"),"")))</f>
        <v/>
      </c>
      <c r="E39" s="12">
        <f>IF(OR(A39="",B39="",C39="",D39=""),"",IF(G39="Canceled",0,IF(COUNTIFS('Facility Periods'!$A$6:$A$105,A39,'Facility Periods'!$B$6:$B$105,B39)=0,"",IFERROR(SUMIFS('Facility Periods'!$E$6:$E$105,'Facility Periods'!$A$6:$A$105,A39,'Facility Periods'!$B$6:$B$105,B39)*D39,""))))</f>
        <v/>
      </c>
      <c r="F39" s="17" t="n"/>
      <c r="G39" s="18" t="n"/>
      <c r="H39" s="16" t="n"/>
      <c r="I39" s="11">
        <f>IF(COUNTA(A39:C39,F39:H39,J39)=0,"",IFERROR(IF(OR(A39="",B39="",C39=""),"Missing required fields",IF(D39="","Owner allocation not found",IF(COUNTIFS('Facility Periods'!$A$6:$A$105,A39,'Facility Periods'!$B$6:$B$105,B39)=0,"Facility period not found",IF(G39="","Status needed",IF(AND(G39="Paid",ABS(IF(F39="",0,F39)-IF(E39="",0,E39))&gt;Assumptions!$B$5),"Paid amount differs from schedule",IF(AND(G39="Partially Paid",OR(F39="",F39&lt;=0,F39&gt;=E39)),"Review partial payment",IF(AND(OR(G39="Planned",G39="Approved",G39="Partially Paid"),H39=""),"Due date needed",IF(AND(OR(G39="Planned",G39="Approved",G39="Partially Paid"),H39&lt;&gt;"",H39&lt;Assumptions!$B$3,IF(E39="",0,E39)-IF(F39="",0,F39)&gt;Assumptions!$B$5),"Past due - review",IF(AND(OR(G39="Planned",G39="Approved",G39="Partially Paid"),H39&lt;&gt;"",H39&gt;=Assumptions!$B$3,H39&lt;=Assumptions!$B$3+Assumptions!$B$4,IF(E39="",0,E39)-IF(F39="",0,F39)&gt;Assumptions!$B$5),"Due soon",IF(AND(F39&lt;&gt;"",E39&lt;&gt;"",F39&gt;E39+Assumptions!$B$5),"Paid amount exceeds schedule","")))))))))),"Invalid value - review"))</f>
        <v/>
      </c>
      <c r="J39" s="15" t="n"/>
    </row>
    <row r="40" ht="24" customHeight="1">
      <c r="A40" s="15" t="n"/>
      <c r="B40" s="16" t="n"/>
      <c r="C40" s="15" t="n"/>
      <c r="D40" s="13">
        <f>IF(OR(A40="",C40=""),"",IF(COUNTIFS(Assumptions!$A$9:$A$108,A40,Assumptions!$B$9:$B$108,C40,Assumptions!$D$9:$D$108,"Active")=0,"",IFERROR(SUMIFS(Assumptions!$C$9:$C$108,Assumptions!$A$9:$A$108,A40,Assumptions!$B$9:$B$108,C40,Assumptions!$D$9:$D$108,"Active"),"")))</f>
        <v/>
      </c>
      <c r="E40" s="8">
        <f>IF(OR(A40="",B40="",C40="",D40=""),"",IF(G40="Canceled",0,IF(COUNTIFS('Facility Periods'!$A$6:$A$105,A40,'Facility Periods'!$B$6:$B$105,B40)=0,"",IFERROR(SUMIFS('Facility Periods'!$E$6:$E$105,'Facility Periods'!$A$6:$A$105,A40,'Facility Periods'!$B$6:$B$105,B40)*D40,""))))</f>
        <v/>
      </c>
      <c r="F40" s="17" t="n"/>
      <c r="G40" s="18" t="n"/>
      <c r="H40" s="16" t="n"/>
      <c r="I40" s="7">
        <f>IF(COUNTA(A40:C40,F40:H40,J40)=0,"",IFERROR(IF(OR(A40="",B40="",C40=""),"Missing required fields",IF(D40="","Owner allocation not found",IF(COUNTIFS('Facility Periods'!$A$6:$A$105,A40,'Facility Periods'!$B$6:$B$105,B40)=0,"Facility period not found",IF(G40="","Status needed",IF(AND(G40="Paid",ABS(IF(F40="",0,F40)-IF(E40="",0,E40))&gt;Assumptions!$B$5),"Paid amount differs from schedule",IF(AND(G40="Partially Paid",OR(F40="",F40&lt;=0,F40&gt;=E40)),"Review partial payment",IF(AND(OR(G40="Planned",G40="Approved",G40="Partially Paid"),H40=""),"Due date needed",IF(AND(OR(G40="Planned",G40="Approved",G40="Partially Paid"),H40&lt;&gt;"",H40&lt;Assumptions!$B$3,IF(E40="",0,E40)-IF(F40="",0,F40)&gt;Assumptions!$B$5),"Past due - review",IF(AND(OR(G40="Planned",G40="Approved",G40="Partially Paid"),H40&lt;&gt;"",H40&gt;=Assumptions!$B$3,H40&lt;=Assumptions!$B$3+Assumptions!$B$4,IF(E40="",0,E40)-IF(F40="",0,F40)&gt;Assumptions!$B$5),"Due soon",IF(AND(F40&lt;&gt;"",E40&lt;&gt;"",F40&gt;E40+Assumptions!$B$5),"Paid amount exceeds schedule","")))))))))),"Invalid value - review"))</f>
        <v/>
      </c>
      <c r="J40" s="15" t="n"/>
    </row>
    <row r="41" ht="24" customHeight="1">
      <c r="A41" s="15" t="n"/>
      <c r="B41" s="16" t="n"/>
      <c r="C41" s="15" t="n"/>
      <c r="D41" s="19">
        <f>IF(OR(A41="",C41=""),"",IF(COUNTIFS(Assumptions!$A$9:$A$108,A41,Assumptions!$B$9:$B$108,C41,Assumptions!$D$9:$D$108,"Active")=0,"",IFERROR(SUMIFS(Assumptions!$C$9:$C$108,Assumptions!$A$9:$A$108,A41,Assumptions!$B$9:$B$108,C41,Assumptions!$D$9:$D$108,"Active"),"")))</f>
        <v/>
      </c>
      <c r="E41" s="12">
        <f>IF(OR(A41="",B41="",C41="",D41=""),"",IF(G41="Canceled",0,IF(COUNTIFS('Facility Periods'!$A$6:$A$105,A41,'Facility Periods'!$B$6:$B$105,B41)=0,"",IFERROR(SUMIFS('Facility Periods'!$E$6:$E$105,'Facility Periods'!$A$6:$A$105,A41,'Facility Periods'!$B$6:$B$105,B41)*D41,""))))</f>
        <v/>
      </c>
      <c r="F41" s="17" t="n"/>
      <c r="G41" s="18" t="n"/>
      <c r="H41" s="16" t="n"/>
      <c r="I41" s="11">
        <f>IF(COUNTA(A41:C41,F41:H41,J41)=0,"",IFERROR(IF(OR(A41="",B41="",C41=""),"Missing required fields",IF(D41="","Owner allocation not found",IF(COUNTIFS('Facility Periods'!$A$6:$A$105,A41,'Facility Periods'!$B$6:$B$105,B41)=0,"Facility period not found",IF(G41="","Status needed",IF(AND(G41="Paid",ABS(IF(F41="",0,F41)-IF(E41="",0,E41))&gt;Assumptions!$B$5),"Paid amount differs from schedule",IF(AND(G41="Partially Paid",OR(F41="",F41&lt;=0,F41&gt;=E41)),"Review partial payment",IF(AND(OR(G41="Planned",G41="Approved",G41="Partially Paid"),H41=""),"Due date needed",IF(AND(OR(G41="Planned",G41="Approved",G41="Partially Paid"),H41&lt;&gt;"",H41&lt;Assumptions!$B$3,IF(E41="",0,E41)-IF(F41="",0,F41)&gt;Assumptions!$B$5),"Past due - review",IF(AND(OR(G41="Planned",G41="Approved",G41="Partially Paid"),H41&lt;&gt;"",H41&gt;=Assumptions!$B$3,H41&lt;=Assumptions!$B$3+Assumptions!$B$4,IF(E41="",0,E41)-IF(F41="",0,F41)&gt;Assumptions!$B$5),"Due soon",IF(AND(F41&lt;&gt;"",E41&lt;&gt;"",F41&gt;E41+Assumptions!$B$5),"Paid amount exceeds schedule","")))))))))),"Invalid value - review"))</f>
        <v/>
      </c>
      <c r="J41" s="15" t="n"/>
    </row>
    <row r="42" ht="24" customHeight="1">
      <c r="A42" s="15" t="n"/>
      <c r="B42" s="16" t="n"/>
      <c r="C42" s="15" t="n"/>
      <c r="D42" s="13">
        <f>IF(OR(A42="",C42=""),"",IF(COUNTIFS(Assumptions!$A$9:$A$108,A42,Assumptions!$B$9:$B$108,C42,Assumptions!$D$9:$D$108,"Active")=0,"",IFERROR(SUMIFS(Assumptions!$C$9:$C$108,Assumptions!$A$9:$A$108,A42,Assumptions!$B$9:$B$108,C42,Assumptions!$D$9:$D$108,"Active"),"")))</f>
        <v/>
      </c>
      <c r="E42" s="8">
        <f>IF(OR(A42="",B42="",C42="",D42=""),"",IF(G42="Canceled",0,IF(COUNTIFS('Facility Periods'!$A$6:$A$105,A42,'Facility Periods'!$B$6:$B$105,B42)=0,"",IFERROR(SUMIFS('Facility Periods'!$E$6:$E$105,'Facility Periods'!$A$6:$A$105,A42,'Facility Periods'!$B$6:$B$105,B42)*D42,""))))</f>
        <v/>
      </c>
      <c r="F42" s="17" t="n"/>
      <c r="G42" s="18" t="n"/>
      <c r="H42" s="16" t="n"/>
      <c r="I42" s="7">
        <f>IF(COUNTA(A42:C42,F42:H42,J42)=0,"",IFERROR(IF(OR(A42="",B42="",C42=""),"Missing required fields",IF(D42="","Owner allocation not found",IF(COUNTIFS('Facility Periods'!$A$6:$A$105,A42,'Facility Periods'!$B$6:$B$105,B42)=0,"Facility period not found",IF(G42="","Status needed",IF(AND(G42="Paid",ABS(IF(F42="",0,F42)-IF(E42="",0,E42))&gt;Assumptions!$B$5),"Paid amount differs from schedule",IF(AND(G42="Partially Paid",OR(F42="",F42&lt;=0,F42&gt;=E42)),"Review partial payment",IF(AND(OR(G42="Planned",G42="Approved",G42="Partially Paid"),H42=""),"Due date needed",IF(AND(OR(G42="Planned",G42="Approved",G42="Partially Paid"),H42&lt;&gt;"",H42&lt;Assumptions!$B$3,IF(E42="",0,E42)-IF(F42="",0,F42)&gt;Assumptions!$B$5),"Past due - review",IF(AND(OR(G42="Planned",G42="Approved",G42="Partially Paid"),H42&lt;&gt;"",H42&gt;=Assumptions!$B$3,H42&lt;=Assumptions!$B$3+Assumptions!$B$4,IF(E42="",0,E42)-IF(F42="",0,F42)&gt;Assumptions!$B$5),"Due soon",IF(AND(F42&lt;&gt;"",E42&lt;&gt;"",F42&gt;E42+Assumptions!$B$5),"Paid amount exceeds schedule","")))))))))),"Invalid value - review"))</f>
        <v/>
      </c>
      <c r="J42" s="15" t="n"/>
    </row>
    <row r="43" ht="24" customHeight="1">
      <c r="A43" s="15" t="n"/>
      <c r="B43" s="16" t="n"/>
      <c r="C43" s="15" t="n"/>
      <c r="D43" s="19">
        <f>IF(OR(A43="",C43=""),"",IF(COUNTIFS(Assumptions!$A$9:$A$108,A43,Assumptions!$B$9:$B$108,C43,Assumptions!$D$9:$D$108,"Active")=0,"",IFERROR(SUMIFS(Assumptions!$C$9:$C$108,Assumptions!$A$9:$A$108,A43,Assumptions!$B$9:$B$108,C43,Assumptions!$D$9:$D$108,"Active"),"")))</f>
        <v/>
      </c>
      <c r="E43" s="12">
        <f>IF(OR(A43="",B43="",C43="",D43=""),"",IF(G43="Canceled",0,IF(COUNTIFS('Facility Periods'!$A$6:$A$105,A43,'Facility Periods'!$B$6:$B$105,B43)=0,"",IFERROR(SUMIFS('Facility Periods'!$E$6:$E$105,'Facility Periods'!$A$6:$A$105,A43,'Facility Periods'!$B$6:$B$105,B43)*D43,""))))</f>
        <v/>
      </c>
      <c r="F43" s="17" t="n"/>
      <c r="G43" s="18" t="n"/>
      <c r="H43" s="16" t="n"/>
      <c r="I43" s="11">
        <f>IF(COUNTA(A43:C43,F43:H43,J43)=0,"",IFERROR(IF(OR(A43="",B43="",C43=""),"Missing required fields",IF(D43="","Owner allocation not found",IF(COUNTIFS('Facility Periods'!$A$6:$A$105,A43,'Facility Periods'!$B$6:$B$105,B43)=0,"Facility period not found",IF(G43="","Status needed",IF(AND(G43="Paid",ABS(IF(F43="",0,F43)-IF(E43="",0,E43))&gt;Assumptions!$B$5),"Paid amount differs from schedule",IF(AND(G43="Partially Paid",OR(F43="",F43&lt;=0,F43&gt;=E43)),"Review partial payment",IF(AND(OR(G43="Planned",G43="Approved",G43="Partially Paid"),H43=""),"Due date needed",IF(AND(OR(G43="Planned",G43="Approved",G43="Partially Paid"),H43&lt;&gt;"",H43&lt;Assumptions!$B$3,IF(E43="",0,E43)-IF(F43="",0,F43)&gt;Assumptions!$B$5),"Past due - review",IF(AND(OR(G43="Planned",G43="Approved",G43="Partially Paid"),H43&lt;&gt;"",H43&gt;=Assumptions!$B$3,H43&lt;=Assumptions!$B$3+Assumptions!$B$4,IF(E43="",0,E43)-IF(F43="",0,F43)&gt;Assumptions!$B$5),"Due soon",IF(AND(F43&lt;&gt;"",E43&lt;&gt;"",F43&gt;E43+Assumptions!$B$5),"Paid amount exceeds schedule","")))))))))),"Invalid value - review"))</f>
        <v/>
      </c>
      <c r="J43" s="15" t="n"/>
    </row>
    <row r="44" ht="24" customHeight="1">
      <c r="A44" s="15" t="n"/>
      <c r="B44" s="16" t="n"/>
      <c r="C44" s="15" t="n"/>
      <c r="D44" s="13">
        <f>IF(OR(A44="",C44=""),"",IF(COUNTIFS(Assumptions!$A$9:$A$108,A44,Assumptions!$B$9:$B$108,C44,Assumptions!$D$9:$D$108,"Active")=0,"",IFERROR(SUMIFS(Assumptions!$C$9:$C$108,Assumptions!$A$9:$A$108,A44,Assumptions!$B$9:$B$108,C44,Assumptions!$D$9:$D$108,"Active"),"")))</f>
        <v/>
      </c>
      <c r="E44" s="8">
        <f>IF(OR(A44="",B44="",C44="",D44=""),"",IF(G44="Canceled",0,IF(COUNTIFS('Facility Periods'!$A$6:$A$105,A44,'Facility Periods'!$B$6:$B$105,B44)=0,"",IFERROR(SUMIFS('Facility Periods'!$E$6:$E$105,'Facility Periods'!$A$6:$A$105,A44,'Facility Periods'!$B$6:$B$105,B44)*D44,""))))</f>
        <v/>
      </c>
      <c r="F44" s="17" t="n"/>
      <c r="G44" s="18" t="n"/>
      <c r="H44" s="16" t="n"/>
      <c r="I44" s="7">
        <f>IF(COUNTA(A44:C44,F44:H44,J44)=0,"",IFERROR(IF(OR(A44="",B44="",C44=""),"Missing required fields",IF(D44="","Owner allocation not found",IF(COUNTIFS('Facility Periods'!$A$6:$A$105,A44,'Facility Periods'!$B$6:$B$105,B44)=0,"Facility period not found",IF(G44="","Status needed",IF(AND(G44="Paid",ABS(IF(F44="",0,F44)-IF(E44="",0,E44))&gt;Assumptions!$B$5),"Paid amount differs from schedule",IF(AND(G44="Partially Paid",OR(F44="",F44&lt;=0,F44&gt;=E44)),"Review partial payment",IF(AND(OR(G44="Planned",G44="Approved",G44="Partially Paid"),H44=""),"Due date needed",IF(AND(OR(G44="Planned",G44="Approved",G44="Partially Paid"),H44&lt;&gt;"",H44&lt;Assumptions!$B$3,IF(E44="",0,E44)-IF(F44="",0,F44)&gt;Assumptions!$B$5),"Past due - review",IF(AND(OR(G44="Planned",G44="Approved",G44="Partially Paid"),H44&lt;&gt;"",H44&gt;=Assumptions!$B$3,H44&lt;=Assumptions!$B$3+Assumptions!$B$4,IF(E44="",0,E44)-IF(F44="",0,F44)&gt;Assumptions!$B$5),"Due soon",IF(AND(F44&lt;&gt;"",E44&lt;&gt;"",F44&gt;E44+Assumptions!$B$5),"Paid amount exceeds schedule","")))))))))),"Invalid value - review"))</f>
        <v/>
      </c>
      <c r="J44" s="15" t="n"/>
    </row>
    <row r="45" ht="24" customHeight="1">
      <c r="A45" s="15" t="n"/>
      <c r="B45" s="16" t="n"/>
      <c r="C45" s="15" t="n"/>
      <c r="D45" s="19">
        <f>IF(OR(A45="",C45=""),"",IF(COUNTIFS(Assumptions!$A$9:$A$108,A45,Assumptions!$B$9:$B$108,C45,Assumptions!$D$9:$D$108,"Active")=0,"",IFERROR(SUMIFS(Assumptions!$C$9:$C$108,Assumptions!$A$9:$A$108,A45,Assumptions!$B$9:$B$108,C45,Assumptions!$D$9:$D$108,"Active"),"")))</f>
        <v/>
      </c>
      <c r="E45" s="12">
        <f>IF(OR(A45="",B45="",C45="",D45=""),"",IF(G45="Canceled",0,IF(COUNTIFS('Facility Periods'!$A$6:$A$105,A45,'Facility Periods'!$B$6:$B$105,B45)=0,"",IFERROR(SUMIFS('Facility Periods'!$E$6:$E$105,'Facility Periods'!$A$6:$A$105,A45,'Facility Periods'!$B$6:$B$105,B45)*D45,""))))</f>
        <v/>
      </c>
      <c r="F45" s="17" t="n"/>
      <c r="G45" s="18" t="n"/>
      <c r="H45" s="16" t="n"/>
      <c r="I45" s="11">
        <f>IF(COUNTA(A45:C45,F45:H45,J45)=0,"",IFERROR(IF(OR(A45="",B45="",C45=""),"Missing required fields",IF(D45="","Owner allocation not found",IF(COUNTIFS('Facility Periods'!$A$6:$A$105,A45,'Facility Periods'!$B$6:$B$105,B45)=0,"Facility period not found",IF(G45="","Status needed",IF(AND(G45="Paid",ABS(IF(F45="",0,F45)-IF(E45="",0,E45))&gt;Assumptions!$B$5),"Paid amount differs from schedule",IF(AND(G45="Partially Paid",OR(F45="",F45&lt;=0,F45&gt;=E45)),"Review partial payment",IF(AND(OR(G45="Planned",G45="Approved",G45="Partially Paid"),H45=""),"Due date needed",IF(AND(OR(G45="Planned",G45="Approved",G45="Partially Paid"),H45&lt;&gt;"",H45&lt;Assumptions!$B$3,IF(E45="",0,E45)-IF(F45="",0,F45)&gt;Assumptions!$B$5),"Past due - review",IF(AND(OR(G45="Planned",G45="Approved",G45="Partially Paid"),H45&lt;&gt;"",H45&gt;=Assumptions!$B$3,H45&lt;=Assumptions!$B$3+Assumptions!$B$4,IF(E45="",0,E45)-IF(F45="",0,F45)&gt;Assumptions!$B$5),"Due soon",IF(AND(F45&lt;&gt;"",E45&lt;&gt;"",F45&gt;E45+Assumptions!$B$5),"Paid amount exceeds schedule","")))))))))),"Invalid value - review"))</f>
        <v/>
      </c>
      <c r="J45" s="15" t="n"/>
    </row>
    <row r="46" ht="24" customHeight="1">
      <c r="A46" s="15" t="n"/>
      <c r="B46" s="16" t="n"/>
      <c r="C46" s="15" t="n"/>
      <c r="D46" s="13">
        <f>IF(OR(A46="",C46=""),"",IF(COUNTIFS(Assumptions!$A$9:$A$108,A46,Assumptions!$B$9:$B$108,C46,Assumptions!$D$9:$D$108,"Active")=0,"",IFERROR(SUMIFS(Assumptions!$C$9:$C$108,Assumptions!$A$9:$A$108,A46,Assumptions!$B$9:$B$108,C46,Assumptions!$D$9:$D$108,"Active"),"")))</f>
        <v/>
      </c>
      <c r="E46" s="8">
        <f>IF(OR(A46="",B46="",C46="",D46=""),"",IF(G46="Canceled",0,IF(COUNTIFS('Facility Periods'!$A$6:$A$105,A46,'Facility Periods'!$B$6:$B$105,B46)=0,"",IFERROR(SUMIFS('Facility Periods'!$E$6:$E$105,'Facility Periods'!$A$6:$A$105,A46,'Facility Periods'!$B$6:$B$105,B46)*D46,""))))</f>
        <v/>
      </c>
      <c r="F46" s="17" t="n"/>
      <c r="G46" s="18" t="n"/>
      <c r="H46" s="16" t="n"/>
      <c r="I46" s="7">
        <f>IF(COUNTA(A46:C46,F46:H46,J46)=0,"",IFERROR(IF(OR(A46="",B46="",C46=""),"Missing required fields",IF(D46="","Owner allocation not found",IF(COUNTIFS('Facility Periods'!$A$6:$A$105,A46,'Facility Periods'!$B$6:$B$105,B46)=0,"Facility period not found",IF(G46="","Status needed",IF(AND(G46="Paid",ABS(IF(F46="",0,F46)-IF(E46="",0,E46))&gt;Assumptions!$B$5),"Paid amount differs from schedule",IF(AND(G46="Partially Paid",OR(F46="",F46&lt;=0,F46&gt;=E46)),"Review partial payment",IF(AND(OR(G46="Planned",G46="Approved",G46="Partially Paid"),H46=""),"Due date needed",IF(AND(OR(G46="Planned",G46="Approved",G46="Partially Paid"),H46&lt;&gt;"",H46&lt;Assumptions!$B$3,IF(E46="",0,E46)-IF(F46="",0,F46)&gt;Assumptions!$B$5),"Past due - review",IF(AND(OR(G46="Planned",G46="Approved",G46="Partially Paid"),H46&lt;&gt;"",H46&gt;=Assumptions!$B$3,H46&lt;=Assumptions!$B$3+Assumptions!$B$4,IF(E46="",0,E46)-IF(F46="",0,F46)&gt;Assumptions!$B$5),"Due soon",IF(AND(F46&lt;&gt;"",E46&lt;&gt;"",F46&gt;E46+Assumptions!$B$5),"Paid amount exceeds schedule","")))))))))),"Invalid value - review"))</f>
        <v/>
      </c>
      <c r="J46" s="15" t="n"/>
    </row>
    <row r="47" ht="24" customHeight="1">
      <c r="A47" s="15" t="n"/>
      <c r="B47" s="16" t="n"/>
      <c r="C47" s="15" t="n"/>
      <c r="D47" s="19">
        <f>IF(OR(A47="",C47=""),"",IF(COUNTIFS(Assumptions!$A$9:$A$108,A47,Assumptions!$B$9:$B$108,C47,Assumptions!$D$9:$D$108,"Active")=0,"",IFERROR(SUMIFS(Assumptions!$C$9:$C$108,Assumptions!$A$9:$A$108,A47,Assumptions!$B$9:$B$108,C47,Assumptions!$D$9:$D$108,"Active"),"")))</f>
        <v/>
      </c>
      <c r="E47" s="12">
        <f>IF(OR(A47="",B47="",C47="",D47=""),"",IF(G47="Canceled",0,IF(COUNTIFS('Facility Periods'!$A$6:$A$105,A47,'Facility Periods'!$B$6:$B$105,B47)=0,"",IFERROR(SUMIFS('Facility Periods'!$E$6:$E$105,'Facility Periods'!$A$6:$A$105,A47,'Facility Periods'!$B$6:$B$105,B47)*D47,""))))</f>
        <v/>
      </c>
      <c r="F47" s="17" t="n"/>
      <c r="G47" s="18" t="n"/>
      <c r="H47" s="16" t="n"/>
      <c r="I47" s="11">
        <f>IF(COUNTA(A47:C47,F47:H47,J47)=0,"",IFERROR(IF(OR(A47="",B47="",C47=""),"Missing required fields",IF(D47="","Owner allocation not found",IF(COUNTIFS('Facility Periods'!$A$6:$A$105,A47,'Facility Periods'!$B$6:$B$105,B47)=0,"Facility period not found",IF(G47="","Status needed",IF(AND(G47="Paid",ABS(IF(F47="",0,F47)-IF(E47="",0,E47))&gt;Assumptions!$B$5),"Paid amount differs from schedule",IF(AND(G47="Partially Paid",OR(F47="",F47&lt;=0,F47&gt;=E47)),"Review partial payment",IF(AND(OR(G47="Planned",G47="Approved",G47="Partially Paid"),H47=""),"Due date needed",IF(AND(OR(G47="Planned",G47="Approved",G47="Partially Paid"),H47&lt;&gt;"",H47&lt;Assumptions!$B$3,IF(E47="",0,E47)-IF(F47="",0,F47)&gt;Assumptions!$B$5),"Past due - review",IF(AND(OR(G47="Planned",G47="Approved",G47="Partially Paid"),H47&lt;&gt;"",H47&gt;=Assumptions!$B$3,H47&lt;=Assumptions!$B$3+Assumptions!$B$4,IF(E47="",0,E47)-IF(F47="",0,F47)&gt;Assumptions!$B$5),"Due soon",IF(AND(F47&lt;&gt;"",E47&lt;&gt;"",F47&gt;E47+Assumptions!$B$5),"Paid amount exceeds schedule","")))))))))),"Invalid value - review"))</f>
        <v/>
      </c>
      <c r="J47" s="15" t="n"/>
    </row>
    <row r="48" ht="24" customHeight="1">
      <c r="A48" s="15" t="n"/>
      <c r="B48" s="16" t="n"/>
      <c r="C48" s="15" t="n"/>
      <c r="D48" s="13">
        <f>IF(OR(A48="",C48=""),"",IF(COUNTIFS(Assumptions!$A$9:$A$108,A48,Assumptions!$B$9:$B$108,C48,Assumptions!$D$9:$D$108,"Active")=0,"",IFERROR(SUMIFS(Assumptions!$C$9:$C$108,Assumptions!$A$9:$A$108,A48,Assumptions!$B$9:$B$108,C48,Assumptions!$D$9:$D$108,"Active"),"")))</f>
        <v/>
      </c>
      <c r="E48" s="8">
        <f>IF(OR(A48="",B48="",C48="",D48=""),"",IF(G48="Canceled",0,IF(COUNTIFS('Facility Periods'!$A$6:$A$105,A48,'Facility Periods'!$B$6:$B$105,B48)=0,"",IFERROR(SUMIFS('Facility Periods'!$E$6:$E$105,'Facility Periods'!$A$6:$A$105,A48,'Facility Periods'!$B$6:$B$105,B48)*D48,""))))</f>
        <v/>
      </c>
      <c r="F48" s="17" t="n"/>
      <c r="G48" s="18" t="n"/>
      <c r="H48" s="16" t="n"/>
      <c r="I48" s="7">
        <f>IF(COUNTA(A48:C48,F48:H48,J48)=0,"",IFERROR(IF(OR(A48="",B48="",C48=""),"Missing required fields",IF(D48="","Owner allocation not found",IF(COUNTIFS('Facility Periods'!$A$6:$A$105,A48,'Facility Periods'!$B$6:$B$105,B48)=0,"Facility period not found",IF(G48="","Status needed",IF(AND(G48="Paid",ABS(IF(F48="",0,F48)-IF(E48="",0,E48))&gt;Assumptions!$B$5),"Paid amount differs from schedule",IF(AND(G48="Partially Paid",OR(F48="",F48&lt;=0,F48&gt;=E48)),"Review partial payment",IF(AND(OR(G48="Planned",G48="Approved",G48="Partially Paid"),H48=""),"Due date needed",IF(AND(OR(G48="Planned",G48="Approved",G48="Partially Paid"),H48&lt;&gt;"",H48&lt;Assumptions!$B$3,IF(E48="",0,E48)-IF(F48="",0,F48)&gt;Assumptions!$B$5),"Past due - review",IF(AND(OR(G48="Planned",G48="Approved",G48="Partially Paid"),H48&lt;&gt;"",H48&gt;=Assumptions!$B$3,H48&lt;=Assumptions!$B$3+Assumptions!$B$4,IF(E48="",0,E48)-IF(F48="",0,F48)&gt;Assumptions!$B$5),"Due soon",IF(AND(F48&lt;&gt;"",E48&lt;&gt;"",F48&gt;E48+Assumptions!$B$5),"Paid amount exceeds schedule","")))))))))),"Invalid value - review"))</f>
        <v/>
      </c>
      <c r="J48" s="15" t="n"/>
    </row>
    <row r="49" ht="24" customHeight="1">
      <c r="A49" s="15" t="n"/>
      <c r="B49" s="16" t="n"/>
      <c r="C49" s="15" t="n"/>
      <c r="D49" s="19">
        <f>IF(OR(A49="",C49=""),"",IF(COUNTIFS(Assumptions!$A$9:$A$108,A49,Assumptions!$B$9:$B$108,C49,Assumptions!$D$9:$D$108,"Active")=0,"",IFERROR(SUMIFS(Assumptions!$C$9:$C$108,Assumptions!$A$9:$A$108,A49,Assumptions!$B$9:$B$108,C49,Assumptions!$D$9:$D$108,"Active"),"")))</f>
        <v/>
      </c>
      <c r="E49" s="12">
        <f>IF(OR(A49="",B49="",C49="",D49=""),"",IF(G49="Canceled",0,IF(COUNTIFS('Facility Periods'!$A$6:$A$105,A49,'Facility Periods'!$B$6:$B$105,B49)=0,"",IFERROR(SUMIFS('Facility Periods'!$E$6:$E$105,'Facility Periods'!$A$6:$A$105,A49,'Facility Periods'!$B$6:$B$105,B49)*D49,""))))</f>
        <v/>
      </c>
      <c r="F49" s="17" t="n"/>
      <c r="G49" s="18" t="n"/>
      <c r="H49" s="16" t="n"/>
      <c r="I49" s="11">
        <f>IF(COUNTA(A49:C49,F49:H49,J49)=0,"",IFERROR(IF(OR(A49="",B49="",C49=""),"Missing required fields",IF(D49="","Owner allocation not found",IF(COUNTIFS('Facility Periods'!$A$6:$A$105,A49,'Facility Periods'!$B$6:$B$105,B49)=0,"Facility period not found",IF(G49="","Status needed",IF(AND(G49="Paid",ABS(IF(F49="",0,F49)-IF(E49="",0,E49))&gt;Assumptions!$B$5),"Paid amount differs from schedule",IF(AND(G49="Partially Paid",OR(F49="",F49&lt;=0,F49&gt;=E49)),"Review partial payment",IF(AND(OR(G49="Planned",G49="Approved",G49="Partially Paid"),H49=""),"Due date needed",IF(AND(OR(G49="Planned",G49="Approved",G49="Partially Paid"),H49&lt;&gt;"",H49&lt;Assumptions!$B$3,IF(E49="",0,E49)-IF(F49="",0,F49)&gt;Assumptions!$B$5),"Past due - review",IF(AND(OR(G49="Planned",G49="Approved",G49="Partially Paid"),H49&lt;&gt;"",H49&gt;=Assumptions!$B$3,H49&lt;=Assumptions!$B$3+Assumptions!$B$4,IF(E49="",0,E49)-IF(F49="",0,F49)&gt;Assumptions!$B$5),"Due soon",IF(AND(F49&lt;&gt;"",E49&lt;&gt;"",F49&gt;E49+Assumptions!$B$5),"Paid amount exceeds schedule","")))))))))),"Invalid value - review"))</f>
        <v/>
      </c>
      <c r="J49" s="15" t="n"/>
    </row>
    <row r="50" ht="24" customHeight="1">
      <c r="A50" s="15" t="n"/>
      <c r="B50" s="16" t="n"/>
      <c r="C50" s="15" t="n"/>
      <c r="D50" s="13">
        <f>IF(OR(A50="",C50=""),"",IF(COUNTIFS(Assumptions!$A$9:$A$108,A50,Assumptions!$B$9:$B$108,C50,Assumptions!$D$9:$D$108,"Active")=0,"",IFERROR(SUMIFS(Assumptions!$C$9:$C$108,Assumptions!$A$9:$A$108,A50,Assumptions!$B$9:$B$108,C50,Assumptions!$D$9:$D$108,"Active"),"")))</f>
        <v/>
      </c>
      <c r="E50" s="8">
        <f>IF(OR(A50="",B50="",C50="",D50=""),"",IF(G50="Canceled",0,IF(COUNTIFS('Facility Periods'!$A$6:$A$105,A50,'Facility Periods'!$B$6:$B$105,B50)=0,"",IFERROR(SUMIFS('Facility Periods'!$E$6:$E$105,'Facility Periods'!$A$6:$A$105,A50,'Facility Periods'!$B$6:$B$105,B50)*D50,""))))</f>
        <v/>
      </c>
      <c r="F50" s="17" t="n"/>
      <c r="G50" s="18" t="n"/>
      <c r="H50" s="16" t="n"/>
      <c r="I50" s="7">
        <f>IF(COUNTA(A50:C50,F50:H50,J50)=0,"",IFERROR(IF(OR(A50="",B50="",C50=""),"Missing required fields",IF(D50="","Owner allocation not found",IF(COUNTIFS('Facility Periods'!$A$6:$A$105,A50,'Facility Periods'!$B$6:$B$105,B50)=0,"Facility period not found",IF(G50="","Status needed",IF(AND(G50="Paid",ABS(IF(F50="",0,F50)-IF(E50="",0,E50))&gt;Assumptions!$B$5),"Paid amount differs from schedule",IF(AND(G50="Partially Paid",OR(F50="",F50&lt;=0,F50&gt;=E50)),"Review partial payment",IF(AND(OR(G50="Planned",G50="Approved",G50="Partially Paid"),H50=""),"Due date needed",IF(AND(OR(G50="Planned",G50="Approved",G50="Partially Paid"),H50&lt;&gt;"",H50&lt;Assumptions!$B$3,IF(E50="",0,E50)-IF(F50="",0,F50)&gt;Assumptions!$B$5),"Past due - review",IF(AND(OR(G50="Planned",G50="Approved",G50="Partially Paid"),H50&lt;&gt;"",H50&gt;=Assumptions!$B$3,H50&lt;=Assumptions!$B$3+Assumptions!$B$4,IF(E50="",0,E50)-IF(F50="",0,F50)&gt;Assumptions!$B$5),"Due soon",IF(AND(F50&lt;&gt;"",E50&lt;&gt;"",F50&gt;E50+Assumptions!$B$5),"Paid amount exceeds schedule","")))))))))),"Invalid value - review"))</f>
        <v/>
      </c>
      <c r="J50" s="15" t="n"/>
    </row>
    <row r="51" ht="24" customHeight="1">
      <c r="A51" s="15" t="n"/>
      <c r="B51" s="16" t="n"/>
      <c r="C51" s="15" t="n"/>
      <c r="D51" s="19">
        <f>IF(OR(A51="",C51=""),"",IF(COUNTIFS(Assumptions!$A$9:$A$108,A51,Assumptions!$B$9:$B$108,C51,Assumptions!$D$9:$D$108,"Active")=0,"",IFERROR(SUMIFS(Assumptions!$C$9:$C$108,Assumptions!$A$9:$A$108,A51,Assumptions!$B$9:$B$108,C51,Assumptions!$D$9:$D$108,"Active"),"")))</f>
        <v/>
      </c>
      <c r="E51" s="12">
        <f>IF(OR(A51="",B51="",C51="",D51=""),"",IF(G51="Canceled",0,IF(COUNTIFS('Facility Periods'!$A$6:$A$105,A51,'Facility Periods'!$B$6:$B$105,B51)=0,"",IFERROR(SUMIFS('Facility Periods'!$E$6:$E$105,'Facility Periods'!$A$6:$A$105,A51,'Facility Periods'!$B$6:$B$105,B51)*D51,""))))</f>
        <v/>
      </c>
      <c r="F51" s="17" t="n"/>
      <c r="G51" s="18" t="n"/>
      <c r="H51" s="16" t="n"/>
      <c r="I51" s="11">
        <f>IF(COUNTA(A51:C51,F51:H51,J51)=0,"",IFERROR(IF(OR(A51="",B51="",C51=""),"Missing required fields",IF(D51="","Owner allocation not found",IF(COUNTIFS('Facility Periods'!$A$6:$A$105,A51,'Facility Periods'!$B$6:$B$105,B51)=0,"Facility period not found",IF(G51="","Status needed",IF(AND(G51="Paid",ABS(IF(F51="",0,F51)-IF(E51="",0,E51))&gt;Assumptions!$B$5),"Paid amount differs from schedule",IF(AND(G51="Partially Paid",OR(F51="",F51&lt;=0,F51&gt;=E51)),"Review partial payment",IF(AND(OR(G51="Planned",G51="Approved",G51="Partially Paid"),H51=""),"Due date needed",IF(AND(OR(G51="Planned",G51="Approved",G51="Partially Paid"),H51&lt;&gt;"",H51&lt;Assumptions!$B$3,IF(E51="",0,E51)-IF(F51="",0,F51)&gt;Assumptions!$B$5),"Past due - review",IF(AND(OR(G51="Planned",G51="Approved",G51="Partially Paid"),H51&lt;&gt;"",H51&gt;=Assumptions!$B$3,H51&lt;=Assumptions!$B$3+Assumptions!$B$4,IF(E51="",0,E51)-IF(F51="",0,F51)&gt;Assumptions!$B$5),"Due soon",IF(AND(F51&lt;&gt;"",E51&lt;&gt;"",F51&gt;E51+Assumptions!$B$5),"Paid amount exceeds schedule","")))))))))),"Invalid value - review"))</f>
        <v/>
      </c>
      <c r="J51" s="15" t="n"/>
    </row>
    <row r="52" ht="24" customHeight="1">
      <c r="A52" s="15" t="n"/>
      <c r="B52" s="16" t="n"/>
      <c r="C52" s="15" t="n"/>
      <c r="D52" s="13">
        <f>IF(OR(A52="",C52=""),"",IF(COUNTIFS(Assumptions!$A$9:$A$108,A52,Assumptions!$B$9:$B$108,C52,Assumptions!$D$9:$D$108,"Active")=0,"",IFERROR(SUMIFS(Assumptions!$C$9:$C$108,Assumptions!$A$9:$A$108,A52,Assumptions!$B$9:$B$108,C52,Assumptions!$D$9:$D$108,"Active"),"")))</f>
        <v/>
      </c>
      <c r="E52" s="8">
        <f>IF(OR(A52="",B52="",C52="",D52=""),"",IF(G52="Canceled",0,IF(COUNTIFS('Facility Periods'!$A$6:$A$105,A52,'Facility Periods'!$B$6:$B$105,B52)=0,"",IFERROR(SUMIFS('Facility Periods'!$E$6:$E$105,'Facility Periods'!$A$6:$A$105,A52,'Facility Periods'!$B$6:$B$105,B52)*D52,""))))</f>
        <v/>
      </c>
      <c r="F52" s="17" t="n"/>
      <c r="G52" s="18" t="n"/>
      <c r="H52" s="16" t="n"/>
      <c r="I52" s="7">
        <f>IF(COUNTA(A52:C52,F52:H52,J52)=0,"",IFERROR(IF(OR(A52="",B52="",C52=""),"Missing required fields",IF(D52="","Owner allocation not found",IF(COUNTIFS('Facility Periods'!$A$6:$A$105,A52,'Facility Periods'!$B$6:$B$105,B52)=0,"Facility period not found",IF(G52="","Status needed",IF(AND(G52="Paid",ABS(IF(F52="",0,F52)-IF(E52="",0,E52))&gt;Assumptions!$B$5),"Paid amount differs from schedule",IF(AND(G52="Partially Paid",OR(F52="",F52&lt;=0,F52&gt;=E52)),"Review partial payment",IF(AND(OR(G52="Planned",G52="Approved",G52="Partially Paid"),H52=""),"Due date needed",IF(AND(OR(G52="Planned",G52="Approved",G52="Partially Paid"),H52&lt;&gt;"",H52&lt;Assumptions!$B$3,IF(E52="",0,E52)-IF(F52="",0,F52)&gt;Assumptions!$B$5),"Past due - review",IF(AND(OR(G52="Planned",G52="Approved",G52="Partially Paid"),H52&lt;&gt;"",H52&gt;=Assumptions!$B$3,H52&lt;=Assumptions!$B$3+Assumptions!$B$4,IF(E52="",0,E52)-IF(F52="",0,F52)&gt;Assumptions!$B$5),"Due soon",IF(AND(F52&lt;&gt;"",E52&lt;&gt;"",F52&gt;E52+Assumptions!$B$5),"Paid amount exceeds schedule","")))))))))),"Invalid value - review"))</f>
        <v/>
      </c>
      <c r="J52" s="15" t="n"/>
    </row>
    <row r="53" ht="24" customHeight="1">
      <c r="A53" s="15" t="n"/>
      <c r="B53" s="16" t="n"/>
      <c r="C53" s="15" t="n"/>
      <c r="D53" s="19">
        <f>IF(OR(A53="",C53=""),"",IF(COUNTIFS(Assumptions!$A$9:$A$108,A53,Assumptions!$B$9:$B$108,C53,Assumptions!$D$9:$D$108,"Active")=0,"",IFERROR(SUMIFS(Assumptions!$C$9:$C$108,Assumptions!$A$9:$A$108,A53,Assumptions!$B$9:$B$108,C53,Assumptions!$D$9:$D$108,"Active"),"")))</f>
        <v/>
      </c>
      <c r="E53" s="12">
        <f>IF(OR(A53="",B53="",C53="",D53=""),"",IF(G53="Canceled",0,IF(COUNTIFS('Facility Periods'!$A$6:$A$105,A53,'Facility Periods'!$B$6:$B$105,B53)=0,"",IFERROR(SUMIFS('Facility Periods'!$E$6:$E$105,'Facility Periods'!$A$6:$A$105,A53,'Facility Periods'!$B$6:$B$105,B53)*D53,""))))</f>
        <v/>
      </c>
      <c r="F53" s="17" t="n"/>
      <c r="G53" s="18" t="n"/>
      <c r="H53" s="16" t="n"/>
      <c r="I53" s="11">
        <f>IF(COUNTA(A53:C53,F53:H53,J53)=0,"",IFERROR(IF(OR(A53="",B53="",C53=""),"Missing required fields",IF(D53="","Owner allocation not found",IF(COUNTIFS('Facility Periods'!$A$6:$A$105,A53,'Facility Periods'!$B$6:$B$105,B53)=0,"Facility period not found",IF(G53="","Status needed",IF(AND(G53="Paid",ABS(IF(F53="",0,F53)-IF(E53="",0,E53))&gt;Assumptions!$B$5),"Paid amount differs from schedule",IF(AND(G53="Partially Paid",OR(F53="",F53&lt;=0,F53&gt;=E53)),"Review partial payment",IF(AND(OR(G53="Planned",G53="Approved",G53="Partially Paid"),H53=""),"Due date needed",IF(AND(OR(G53="Planned",G53="Approved",G53="Partially Paid"),H53&lt;&gt;"",H53&lt;Assumptions!$B$3,IF(E53="",0,E53)-IF(F53="",0,F53)&gt;Assumptions!$B$5),"Past due - review",IF(AND(OR(G53="Planned",G53="Approved",G53="Partially Paid"),H53&lt;&gt;"",H53&gt;=Assumptions!$B$3,H53&lt;=Assumptions!$B$3+Assumptions!$B$4,IF(E53="",0,E53)-IF(F53="",0,F53)&gt;Assumptions!$B$5),"Due soon",IF(AND(F53&lt;&gt;"",E53&lt;&gt;"",F53&gt;E53+Assumptions!$B$5),"Paid amount exceeds schedule","")))))))))),"Invalid value - review"))</f>
        <v/>
      </c>
      <c r="J53" s="15" t="n"/>
    </row>
    <row r="54" ht="24" customHeight="1">
      <c r="A54" s="15" t="n"/>
      <c r="B54" s="16" t="n"/>
      <c r="C54" s="15" t="n"/>
      <c r="D54" s="13">
        <f>IF(OR(A54="",C54=""),"",IF(COUNTIFS(Assumptions!$A$9:$A$108,A54,Assumptions!$B$9:$B$108,C54,Assumptions!$D$9:$D$108,"Active")=0,"",IFERROR(SUMIFS(Assumptions!$C$9:$C$108,Assumptions!$A$9:$A$108,A54,Assumptions!$B$9:$B$108,C54,Assumptions!$D$9:$D$108,"Active"),"")))</f>
        <v/>
      </c>
      <c r="E54" s="8">
        <f>IF(OR(A54="",B54="",C54="",D54=""),"",IF(G54="Canceled",0,IF(COUNTIFS('Facility Periods'!$A$6:$A$105,A54,'Facility Periods'!$B$6:$B$105,B54)=0,"",IFERROR(SUMIFS('Facility Periods'!$E$6:$E$105,'Facility Periods'!$A$6:$A$105,A54,'Facility Periods'!$B$6:$B$105,B54)*D54,""))))</f>
        <v/>
      </c>
      <c r="F54" s="17" t="n"/>
      <c r="G54" s="18" t="n"/>
      <c r="H54" s="16" t="n"/>
      <c r="I54" s="7">
        <f>IF(COUNTA(A54:C54,F54:H54,J54)=0,"",IFERROR(IF(OR(A54="",B54="",C54=""),"Missing required fields",IF(D54="","Owner allocation not found",IF(COUNTIFS('Facility Periods'!$A$6:$A$105,A54,'Facility Periods'!$B$6:$B$105,B54)=0,"Facility period not found",IF(G54="","Status needed",IF(AND(G54="Paid",ABS(IF(F54="",0,F54)-IF(E54="",0,E54))&gt;Assumptions!$B$5),"Paid amount differs from schedule",IF(AND(G54="Partially Paid",OR(F54="",F54&lt;=0,F54&gt;=E54)),"Review partial payment",IF(AND(OR(G54="Planned",G54="Approved",G54="Partially Paid"),H54=""),"Due date needed",IF(AND(OR(G54="Planned",G54="Approved",G54="Partially Paid"),H54&lt;&gt;"",H54&lt;Assumptions!$B$3,IF(E54="",0,E54)-IF(F54="",0,F54)&gt;Assumptions!$B$5),"Past due - review",IF(AND(OR(G54="Planned",G54="Approved",G54="Partially Paid"),H54&lt;&gt;"",H54&gt;=Assumptions!$B$3,H54&lt;=Assumptions!$B$3+Assumptions!$B$4,IF(E54="",0,E54)-IF(F54="",0,F54)&gt;Assumptions!$B$5),"Due soon",IF(AND(F54&lt;&gt;"",E54&lt;&gt;"",F54&gt;E54+Assumptions!$B$5),"Paid amount exceeds schedule","")))))))))),"Invalid value - review"))</f>
        <v/>
      </c>
      <c r="J54" s="15" t="n"/>
    </row>
    <row r="55" ht="24" customHeight="1">
      <c r="A55" s="15" t="n"/>
      <c r="B55" s="16" t="n"/>
      <c r="C55" s="15" t="n"/>
      <c r="D55" s="19">
        <f>IF(OR(A55="",C55=""),"",IF(COUNTIFS(Assumptions!$A$9:$A$108,A55,Assumptions!$B$9:$B$108,C55,Assumptions!$D$9:$D$108,"Active")=0,"",IFERROR(SUMIFS(Assumptions!$C$9:$C$108,Assumptions!$A$9:$A$108,A55,Assumptions!$B$9:$B$108,C55,Assumptions!$D$9:$D$108,"Active"),"")))</f>
        <v/>
      </c>
      <c r="E55" s="12">
        <f>IF(OR(A55="",B55="",C55="",D55=""),"",IF(G55="Canceled",0,IF(COUNTIFS('Facility Periods'!$A$6:$A$105,A55,'Facility Periods'!$B$6:$B$105,B55)=0,"",IFERROR(SUMIFS('Facility Periods'!$E$6:$E$105,'Facility Periods'!$A$6:$A$105,A55,'Facility Periods'!$B$6:$B$105,B55)*D55,""))))</f>
        <v/>
      </c>
      <c r="F55" s="17" t="n"/>
      <c r="G55" s="18" t="n"/>
      <c r="H55" s="16" t="n"/>
      <c r="I55" s="11">
        <f>IF(COUNTA(A55:C55,F55:H55,J55)=0,"",IFERROR(IF(OR(A55="",B55="",C55=""),"Missing required fields",IF(D55="","Owner allocation not found",IF(COUNTIFS('Facility Periods'!$A$6:$A$105,A55,'Facility Periods'!$B$6:$B$105,B55)=0,"Facility period not found",IF(G55="","Status needed",IF(AND(G55="Paid",ABS(IF(F55="",0,F55)-IF(E55="",0,E55))&gt;Assumptions!$B$5),"Paid amount differs from schedule",IF(AND(G55="Partially Paid",OR(F55="",F55&lt;=0,F55&gt;=E55)),"Review partial payment",IF(AND(OR(G55="Planned",G55="Approved",G55="Partially Paid"),H55=""),"Due date needed",IF(AND(OR(G55="Planned",G55="Approved",G55="Partially Paid"),H55&lt;&gt;"",H55&lt;Assumptions!$B$3,IF(E55="",0,E55)-IF(F55="",0,F55)&gt;Assumptions!$B$5),"Past due - review",IF(AND(OR(G55="Planned",G55="Approved",G55="Partially Paid"),H55&lt;&gt;"",H55&gt;=Assumptions!$B$3,H55&lt;=Assumptions!$B$3+Assumptions!$B$4,IF(E55="",0,E55)-IF(F55="",0,F55)&gt;Assumptions!$B$5),"Due soon",IF(AND(F55&lt;&gt;"",E55&lt;&gt;"",F55&gt;E55+Assumptions!$B$5),"Paid amount exceeds schedule","")))))))))),"Invalid value - review"))</f>
        <v/>
      </c>
      <c r="J55" s="15" t="n"/>
    </row>
    <row r="56" ht="24" customHeight="1">
      <c r="A56" s="15" t="n"/>
      <c r="B56" s="16" t="n"/>
      <c r="C56" s="15" t="n"/>
      <c r="D56" s="13">
        <f>IF(OR(A56="",C56=""),"",IF(COUNTIFS(Assumptions!$A$9:$A$108,A56,Assumptions!$B$9:$B$108,C56,Assumptions!$D$9:$D$108,"Active")=0,"",IFERROR(SUMIFS(Assumptions!$C$9:$C$108,Assumptions!$A$9:$A$108,A56,Assumptions!$B$9:$B$108,C56,Assumptions!$D$9:$D$108,"Active"),"")))</f>
        <v/>
      </c>
      <c r="E56" s="8">
        <f>IF(OR(A56="",B56="",C56="",D56=""),"",IF(G56="Canceled",0,IF(COUNTIFS('Facility Periods'!$A$6:$A$105,A56,'Facility Periods'!$B$6:$B$105,B56)=0,"",IFERROR(SUMIFS('Facility Periods'!$E$6:$E$105,'Facility Periods'!$A$6:$A$105,A56,'Facility Periods'!$B$6:$B$105,B56)*D56,""))))</f>
        <v/>
      </c>
      <c r="F56" s="17" t="n"/>
      <c r="G56" s="18" t="n"/>
      <c r="H56" s="16" t="n"/>
      <c r="I56" s="7">
        <f>IF(COUNTA(A56:C56,F56:H56,J56)=0,"",IFERROR(IF(OR(A56="",B56="",C56=""),"Missing required fields",IF(D56="","Owner allocation not found",IF(COUNTIFS('Facility Periods'!$A$6:$A$105,A56,'Facility Periods'!$B$6:$B$105,B56)=0,"Facility period not found",IF(G56="","Status needed",IF(AND(G56="Paid",ABS(IF(F56="",0,F56)-IF(E56="",0,E56))&gt;Assumptions!$B$5),"Paid amount differs from schedule",IF(AND(G56="Partially Paid",OR(F56="",F56&lt;=0,F56&gt;=E56)),"Review partial payment",IF(AND(OR(G56="Planned",G56="Approved",G56="Partially Paid"),H56=""),"Due date needed",IF(AND(OR(G56="Planned",G56="Approved",G56="Partially Paid"),H56&lt;&gt;"",H56&lt;Assumptions!$B$3,IF(E56="",0,E56)-IF(F56="",0,F56)&gt;Assumptions!$B$5),"Past due - review",IF(AND(OR(G56="Planned",G56="Approved",G56="Partially Paid"),H56&lt;&gt;"",H56&gt;=Assumptions!$B$3,H56&lt;=Assumptions!$B$3+Assumptions!$B$4,IF(E56="",0,E56)-IF(F56="",0,F56)&gt;Assumptions!$B$5),"Due soon",IF(AND(F56&lt;&gt;"",E56&lt;&gt;"",F56&gt;E56+Assumptions!$B$5),"Paid amount exceeds schedule","")))))))))),"Invalid value - review"))</f>
        <v/>
      </c>
      <c r="J56" s="15" t="n"/>
    </row>
    <row r="57" ht="24" customHeight="1">
      <c r="A57" s="15" t="n"/>
      <c r="B57" s="16" t="n"/>
      <c r="C57" s="15" t="n"/>
      <c r="D57" s="19">
        <f>IF(OR(A57="",C57=""),"",IF(COUNTIFS(Assumptions!$A$9:$A$108,A57,Assumptions!$B$9:$B$108,C57,Assumptions!$D$9:$D$108,"Active")=0,"",IFERROR(SUMIFS(Assumptions!$C$9:$C$108,Assumptions!$A$9:$A$108,A57,Assumptions!$B$9:$B$108,C57,Assumptions!$D$9:$D$108,"Active"),"")))</f>
        <v/>
      </c>
      <c r="E57" s="12">
        <f>IF(OR(A57="",B57="",C57="",D57=""),"",IF(G57="Canceled",0,IF(COUNTIFS('Facility Periods'!$A$6:$A$105,A57,'Facility Periods'!$B$6:$B$105,B57)=0,"",IFERROR(SUMIFS('Facility Periods'!$E$6:$E$105,'Facility Periods'!$A$6:$A$105,A57,'Facility Periods'!$B$6:$B$105,B57)*D57,""))))</f>
        <v/>
      </c>
      <c r="F57" s="17" t="n"/>
      <c r="G57" s="18" t="n"/>
      <c r="H57" s="16" t="n"/>
      <c r="I57" s="11">
        <f>IF(COUNTA(A57:C57,F57:H57,J57)=0,"",IFERROR(IF(OR(A57="",B57="",C57=""),"Missing required fields",IF(D57="","Owner allocation not found",IF(COUNTIFS('Facility Periods'!$A$6:$A$105,A57,'Facility Periods'!$B$6:$B$105,B57)=0,"Facility period not found",IF(G57="","Status needed",IF(AND(G57="Paid",ABS(IF(F57="",0,F57)-IF(E57="",0,E57))&gt;Assumptions!$B$5),"Paid amount differs from schedule",IF(AND(G57="Partially Paid",OR(F57="",F57&lt;=0,F57&gt;=E57)),"Review partial payment",IF(AND(OR(G57="Planned",G57="Approved",G57="Partially Paid"),H57=""),"Due date needed",IF(AND(OR(G57="Planned",G57="Approved",G57="Partially Paid"),H57&lt;&gt;"",H57&lt;Assumptions!$B$3,IF(E57="",0,E57)-IF(F57="",0,F57)&gt;Assumptions!$B$5),"Past due - review",IF(AND(OR(G57="Planned",G57="Approved",G57="Partially Paid"),H57&lt;&gt;"",H57&gt;=Assumptions!$B$3,H57&lt;=Assumptions!$B$3+Assumptions!$B$4,IF(E57="",0,E57)-IF(F57="",0,F57)&gt;Assumptions!$B$5),"Due soon",IF(AND(F57&lt;&gt;"",E57&lt;&gt;"",F57&gt;E57+Assumptions!$B$5),"Paid amount exceeds schedule","")))))))))),"Invalid value - review"))</f>
        <v/>
      </c>
      <c r="J57" s="15" t="n"/>
    </row>
    <row r="58" ht="24" customHeight="1">
      <c r="A58" s="15" t="n"/>
      <c r="B58" s="16" t="n"/>
      <c r="C58" s="15" t="n"/>
      <c r="D58" s="13">
        <f>IF(OR(A58="",C58=""),"",IF(COUNTIFS(Assumptions!$A$9:$A$108,A58,Assumptions!$B$9:$B$108,C58,Assumptions!$D$9:$D$108,"Active")=0,"",IFERROR(SUMIFS(Assumptions!$C$9:$C$108,Assumptions!$A$9:$A$108,A58,Assumptions!$B$9:$B$108,C58,Assumptions!$D$9:$D$108,"Active"),"")))</f>
        <v/>
      </c>
      <c r="E58" s="8">
        <f>IF(OR(A58="",B58="",C58="",D58=""),"",IF(G58="Canceled",0,IF(COUNTIFS('Facility Periods'!$A$6:$A$105,A58,'Facility Periods'!$B$6:$B$105,B58)=0,"",IFERROR(SUMIFS('Facility Periods'!$E$6:$E$105,'Facility Periods'!$A$6:$A$105,A58,'Facility Periods'!$B$6:$B$105,B58)*D58,""))))</f>
        <v/>
      </c>
      <c r="F58" s="17" t="n"/>
      <c r="G58" s="18" t="n"/>
      <c r="H58" s="16" t="n"/>
      <c r="I58" s="7">
        <f>IF(COUNTA(A58:C58,F58:H58,J58)=0,"",IFERROR(IF(OR(A58="",B58="",C58=""),"Missing required fields",IF(D58="","Owner allocation not found",IF(COUNTIFS('Facility Periods'!$A$6:$A$105,A58,'Facility Periods'!$B$6:$B$105,B58)=0,"Facility period not found",IF(G58="","Status needed",IF(AND(G58="Paid",ABS(IF(F58="",0,F58)-IF(E58="",0,E58))&gt;Assumptions!$B$5),"Paid amount differs from schedule",IF(AND(G58="Partially Paid",OR(F58="",F58&lt;=0,F58&gt;=E58)),"Review partial payment",IF(AND(OR(G58="Planned",G58="Approved",G58="Partially Paid"),H58=""),"Due date needed",IF(AND(OR(G58="Planned",G58="Approved",G58="Partially Paid"),H58&lt;&gt;"",H58&lt;Assumptions!$B$3,IF(E58="",0,E58)-IF(F58="",0,F58)&gt;Assumptions!$B$5),"Past due - review",IF(AND(OR(G58="Planned",G58="Approved",G58="Partially Paid"),H58&lt;&gt;"",H58&gt;=Assumptions!$B$3,H58&lt;=Assumptions!$B$3+Assumptions!$B$4,IF(E58="",0,E58)-IF(F58="",0,F58)&gt;Assumptions!$B$5),"Due soon",IF(AND(F58&lt;&gt;"",E58&lt;&gt;"",F58&gt;E58+Assumptions!$B$5),"Paid amount exceeds schedule","")))))))))),"Invalid value - review"))</f>
        <v/>
      </c>
      <c r="J58" s="15" t="n"/>
    </row>
    <row r="59" ht="24" customHeight="1">
      <c r="A59" s="15" t="n"/>
      <c r="B59" s="16" t="n"/>
      <c r="C59" s="15" t="n"/>
      <c r="D59" s="19">
        <f>IF(OR(A59="",C59=""),"",IF(COUNTIFS(Assumptions!$A$9:$A$108,A59,Assumptions!$B$9:$B$108,C59,Assumptions!$D$9:$D$108,"Active")=0,"",IFERROR(SUMIFS(Assumptions!$C$9:$C$108,Assumptions!$A$9:$A$108,A59,Assumptions!$B$9:$B$108,C59,Assumptions!$D$9:$D$108,"Active"),"")))</f>
        <v/>
      </c>
      <c r="E59" s="12">
        <f>IF(OR(A59="",B59="",C59="",D59=""),"",IF(G59="Canceled",0,IF(COUNTIFS('Facility Periods'!$A$6:$A$105,A59,'Facility Periods'!$B$6:$B$105,B59)=0,"",IFERROR(SUMIFS('Facility Periods'!$E$6:$E$105,'Facility Periods'!$A$6:$A$105,A59,'Facility Periods'!$B$6:$B$105,B59)*D59,""))))</f>
        <v/>
      </c>
      <c r="F59" s="17" t="n"/>
      <c r="G59" s="18" t="n"/>
      <c r="H59" s="16" t="n"/>
      <c r="I59" s="11">
        <f>IF(COUNTA(A59:C59,F59:H59,J59)=0,"",IFERROR(IF(OR(A59="",B59="",C59=""),"Missing required fields",IF(D59="","Owner allocation not found",IF(COUNTIFS('Facility Periods'!$A$6:$A$105,A59,'Facility Periods'!$B$6:$B$105,B59)=0,"Facility period not found",IF(G59="","Status needed",IF(AND(G59="Paid",ABS(IF(F59="",0,F59)-IF(E59="",0,E59))&gt;Assumptions!$B$5),"Paid amount differs from schedule",IF(AND(G59="Partially Paid",OR(F59="",F59&lt;=0,F59&gt;=E59)),"Review partial payment",IF(AND(OR(G59="Planned",G59="Approved",G59="Partially Paid"),H59=""),"Due date needed",IF(AND(OR(G59="Planned",G59="Approved",G59="Partially Paid"),H59&lt;&gt;"",H59&lt;Assumptions!$B$3,IF(E59="",0,E59)-IF(F59="",0,F59)&gt;Assumptions!$B$5),"Past due - review",IF(AND(OR(G59="Planned",G59="Approved",G59="Partially Paid"),H59&lt;&gt;"",H59&gt;=Assumptions!$B$3,H59&lt;=Assumptions!$B$3+Assumptions!$B$4,IF(E59="",0,E59)-IF(F59="",0,F59)&gt;Assumptions!$B$5),"Due soon",IF(AND(F59&lt;&gt;"",E59&lt;&gt;"",F59&gt;E59+Assumptions!$B$5),"Paid amount exceeds schedule","")))))))))),"Invalid value - review"))</f>
        <v/>
      </c>
      <c r="J59" s="15" t="n"/>
    </row>
    <row r="60" ht="24" customHeight="1">
      <c r="A60" s="15" t="n"/>
      <c r="B60" s="16" t="n"/>
      <c r="C60" s="15" t="n"/>
      <c r="D60" s="13">
        <f>IF(OR(A60="",C60=""),"",IF(COUNTIFS(Assumptions!$A$9:$A$108,A60,Assumptions!$B$9:$B$108,C60,Assumptions!$D$9:$D$108,"Active")=0,"",IFERROR(SUMIFS(Assumptions!$C$9:$C$108,Assumptions!$A$9:$A$108,A60,Assumptions!$B$9:$B$108,C60,Assumptions!$D$9:$D$108,"Active"),"")))</f>
        <v/>
      </c>
      <c r="E60" s="8">
        <f>IF(OR(A60="",B60="",C60="",D60=""),"",IF(G60="Canceled",0,IF(COUNTIFS('Facility Periods'!$A$6:$A$105,A60,'Facility Periods'!$B$6:$B$105,B60)=0,"",IFERROR(SUMIFS('Facility Periods'!$E$6:$E$105,'Facility Periods'!$A$6:$A$105,A60,'Facility Periods'!$B$6:$B$105,B60)*D60,""))))</f>
        <v/>
      </c>
      <c r="F60" s="17" t="n"/>
      <c r="G60" s="18" t="n"/>
      <c r="H60" s="16" t="n"/>
      <c r="I60" s="7">
        <f>IF(COUNTA(A60:C60,F60:H60,J60)=0,"",IFERROR(IF(OR(A60="",B60="",C60=""),"Missing required fields",IF(D60="","Owner allocation not found",IF(COUNTIFS('Facility Periods'!$A$6:$A$105,A60,'Facility Periods'!$B$6:$B$105,B60)=0,"Facility period not found",IF(G60="","Status needed",IF(AND(G60="Paid",ABS(IF(F60="",0,F60)-IF(E60="",0,E60))&gt;Assumptions!$B$5),"Paid amount differs from schedule",IF(AND(G60="Partially Paid",OR(F60="",F60&lt;=0,F60&gt;=E60)),"Review partial payment",IF(AND(OR(G60="Planned",G60="Approved",G60="Partially Paid"),H60=""),"Due date needed",IF(AND(OR(G60="Planned",G60="Approved",G60="Partially Paid"),H60&lt;&gt;"",H60&lt;Assumptions!$B$3,IF(E60="",0,E60)-IF(F60="",0,F60)&gt;Assumptions!$B$5),"Past due - review",IF(AND(OR(G60="Planned",G60="Approved",G60="Partially Paid"),H60&lt;&gt;"",H60&gt;=Assumptions!$B$3,H60&lt;=Assumptions!$B$3+Assumptions!$B$4,IF(E60="",0,E60)-IF(F60="",0,F60)&gt;Assumptions!$B$5),"Due soon",IF(AND(F60&lt;&gt;"",E60&lt;&gt;"",F60&gt;E60+Assumptions!$B$5),"Paid amount exceeds schedule","")))))))))),"Invalid value - review"))</f>
        <v/>
      </c>
      <c r="J60" s="15" t="n"/>
    </row>
    <row r="61" ht="24" customHeight="1">
      <c r="A61" s="15" t="n"/>
      <c r="B61" s="16" t="n"/>
      <c r="C61" s="15" t="n"/>
      <c r="D61" s="19">
        <f>IF(OR(A61="",C61=""),"",IF(COUNTIFS(Assumptions!$A$9:$A$108,A61,Assumptions!$B$9:$B$108,C61,Assumptions!$D$9:$D$108,"Active")=0,"",IFERROR(SUMIFS(Assumptions!$C$9:$C$108,Assumptions!$A$9:$A$108,A61,Assumptions!$B$9:$B$108,C61,Assumptions!$D$9:$D$108,"Active"),"")))</f>
        <v/>
      </c>
      <c r="E61" s="12">
        <f>IF(OR(A61="",B61="",C61="",D61=""),"",IF(G61="Canceled",0,IF(COUNTIFS('Facility Periods'!$A$6:$A$105,A61,'Facility Periods'!$B$6:$B$105,B61)=0,"",IFERROR(SUMIFS('Facility Periods'!$E$6:$E$105,'Facility Periods'!$A$6:$A$105,A61,'Facility Periods'!$B$6:$B$105,B61)*D61,""))))</f>
        <v/>
      </c>
      <c r="F61" s="17" t="n"/>
      <c r="G61" s="18" t="n"/>
      <c r="H61" s="16" t="n"/>
      <c r="I61" s="11">
        <f>IF(COUNTA(A61:C61,F61:H61,J61)=0,"",IFERROR(IF(OR(A61="",B61="",C61=""),"Missing required fields",IF(D61="","Owner allocation not found",IF(COUNTIFS('Facility Periods'!$A$6:$A$105,A61,'Facility Periods'!$B$6:$B$105,B61)=0,"Facility period not found",IF(G61="","Status needed",IF(AND(G61="Paid",ABS(IF(F61="",0,F61)-IF(E61="",0,E61))&gt;Assumptions!$B$5),"Paid amount differs from schedule",IF(AND(G61="Partially Paid",OR(F61="",F61&lt;=0,F61&gt;=E61)),"Review partial payment",IF(AND(OR(G61="Planned",G61="Approved",G61="Partially Paid"),H61=""),"Due date needed",IF(AND(OR(G61="Planned",G61="Approved",G61="Partially Paid"),H61&lt;&gt;"",H61&lt;Assumptions!$B$3,IF(E61="",0,E61)-IF(F61="",0,F61)&gt;Assumptions!$B$5),"Past due - review",IF(AND(OR(G61="Planned",G61="Approved",G61="Partially Paid"),H61&lt;&gt;"",H61&gt;=Assumptions!$B$3,H61&lt;=Assumptions!$B$3+Assumptions!$B$4,IF(E61="",0,E61)-IF(F61="",0,F61)&gt;Assumptions!$B$5),"Due soon",IF(AND(F61&lt;&gt;"",E61&lt;&gt;"",F61&gt;E61+Assumptions!$B$5),"Paid amount exceeds schedule","")))))))))),"Invalid value - review"))</f>
        <v/>
      </c>
      <c r="J61" s="15" t="n"/>
    </row>
    <row r="62" ht="24" customHeight="1">
      <c r="A62" s="15" t="n"/>
      <c r="B62" s="16" t="n"/>
      <c r="C62" s="15" t="n"/>
      <c r="D62" s="13">
        <f>IF(OR(A62="",C62=""),"",IF(COUNTIFS(Assumptions!$A$9:$A$108,A62,Assumptions!$B$9:$B$108,C62,Assumptions!$D$9:$D$108,"Active")=0,"",IFERROR(SUMIFS(Assumptions!$C$9:$C$108,Assumptions!$A$9:$A$108,A62,Assumptions!$B$9:$B$108,C62,Assumptions!$D$9:$D$108,"Active"),"")))</f>
        <v/>
      </c>
      <c r="E62" s="8">
        <f>IF(OR(A62="",B62="",C62="",D62=""),"",IF(G62="Canceled",0,IF(COUNTIFS('Facility Periods'!$A$6:$A$105,A62,'Facility Periods'!$B$6:$B$105,B62)=0,"",IFERROR(SUMIFS('Facility Periods'!$E$6:$E$105,'Facility Periods'!$A$6:$A$105,A62,'Facility Periods'!$B$6:$B$105,B62)*D62,""))))</f>
        <v/>
      </c>
      <c r="F62" s="17" t="n"/>
      <c r="G62" s="18" t="n"/>
      <c r="H62" s="16" t="n"/>
      <c r="I62" s="7">
        <f>IF(COUNTA(A62:C62,F62:H62,J62)=0,"",IFERROR(IF(OR(A62="",B62="",C62=""),"Missing required fields",IF(D62="","Owner allocation not found",IF(COUNTIFS('Facility Periods'!$A$6:$A$105,A62,'Facility Periods'!$B$6:$B$105,B62)=0,"Facility period not found",IF(G62="","Status needed",IF(AND(G62="Paid",ABS(IF(F62="",0,F62)-IF(E62="",0,E62))&gt;Assumptions!$B$5),"Paid amount differs from schedule",IF(AND(G62="Partially Paid",OR(F62="",F62&lt;=0,F62&gt;=E62)),"Review partial payment",IF(AND(OR(G62="Planned",G62="Approved",G62="Partially Paid"),H62=""),"Due date needed",IF(AND(OR(G62="Planned",G62="Approved",G62="Partially Paid"),H62&lt;&gt;"",H62&lt;Assumptions!$B$3,IF(E62="",0,E62)-IF(F62="",0,F62)&gt;Assumptions!$B$5),"Past due - review",IF(AND(OR(G62="Planned",G62="Approved",G62="Partially Paid"),H62&lt;&gt;"",H62&gt;=Assumptions!$B$3,H62&lt;=Assumptions!$B$3+Assumptions!$B$4,IF(E62="",0,E62)-IF(F62="",0,F62)&gt;Assumptions!$B$5),"Due soon",IF(AND(F62&lt;&gt;"",E62&lt;&gt;"",F62&gt;E62+Assumptions!$B$5),"Paid amount exceeds schedule","")))))))))),"Invalid value - review"))</f>
        <v/>
      </c>
      <c r="J62" s="15" t="n"/>
    </row>
    <row r="63" ht="24" customHeight="1">
      <c r="A63" s="15" t="n"/>
      <c r="B63" s="16" t="n"/>
      <c r="C63" s="15" t="n"/>
      <c r="D63" s="19">
        <f>IF(OR(A63="",C63=""),"",IF(COUNTIFS(Assumptions!$A$9:$A$108,A63,Assumptions!$B$9:$B$108,C63,Assumptions!$D$9:$D$108,"Active")=0,"",IFERROR(SUMIFS(Assumptions!$C$9:$C$108,Assumptions!$A$9:$A$108,A63,Assumptions!$B$9:$B$108,C63,Assumptions!$D$9:$D$108,"Active"),"")))</f>
        <v/>
      </c>
      <c r="E63" s="12">
        <f>IF(OR(A63="",B63="",C63="",D63=""),"",IF(G63="Canceled",0,IF(COUNTIFS('Facility Periods'!$A$6:$A$105,A63,'Facility Periods'!$B$6:$B$105,B63)=0,"",IFERROR(SUMIFS('Facility Periods'!$E$6:$E$105,'Facility Periods'!$A$6:$A$105,A63,'Facility Periods'!$B$6:$B$105,B63)*D63,""))))</f>
        <v/>
      </c>
      <c r="F63" s="17" t="n"/>
      <c r="G63" s="18" t="n"/>
      <c r="H63" s="16" t="n"/>
      <c r="I63" s="11">
        <f>IF(COUNTA(A63:C63,F63:H63,J63)=0,"",IFERROR(IF(OR(A63="",B63="",C63=""),"Missing required fields",IF(D63="","Owner allocation not found",IF(COUNTIFS('Facility Periods'!$A$6:$A$105,A63,'Facility Periods'!$B$6:$B$105,B63)=0,"Facility period not found",IF(G63="","Status needed",IF(AND(G63="Paid",ABS(IF(F63="",0,F63)-IF(E63="",0,E63))&gt;Assumptions!$B$5),"Paid amount differs from schedule",IF(AND(G63="Partially Paid",OR(F63="",F63&lt;=0,F63&gt;=E63)),"Review partial payment",IF(AND(OR(G63="Planned",G63="Approved",G63="Partially Paid"),H63=""),"Due date needed",IF(AND(OR(G63="Planned",G63="Approved",G63="Partially Paid"),H63&lt;&gt;"",H63&lt;Assumptions!$B$3,IF(E63="",0,E63)-IF(F63="",0,F63)&gt;Assumptions!$B$5),"Past due - review",IF(AND(OR(G63="Planned",G63="Approved",G63="Partially Paid"),H63&lt;&gt;"",H63&gt;=Assumptions!$B$3,H63&lt;=Assumptions!$B$3+Assumptions!$B$4,IF(E63="",0,E63)-IF(F63="",0,F63)&gt;Assumptions!$B$5),"Due soon",IF(AND(F63&lt;&gt;"",E63&lt;&gt;"",F63&gt;E63+Assumptions!$B$5),"Paid amount exceeds schedule","")))))))))),"Invalid value - review"))</f>
        <v/>
      </c>
      <c r="J63" s="15" t="n"/>
    </row>
    <row r="64" ht="24" customHeight="1">
      <c r="A64" s="15" t="n"/>
      <c r="B64" s="16" t="n"/>
      <c r="C64" s="15" t="n"/>
      <c r="D64" s="13">
        <f>IF(OR(A64="",C64=""),"",IF(COUNTIFS(Assumptions!$A$9:$A$108,A64,Assumptions!$B$9:$B$108,C64,Assumptions!$D$9:$D$108,"Active")=0,"",IFERROR(SUMIFS(Assumptions!$C$9:$C$108,Assumptions!$A$9:$A$108,A64,Assumptions!$B$9:$B$108,C64,Assumptions!$D$9:$D$108,"Active"),"")))</f>
        <v/>
      </c>
      <c r="E64" s="8">
        <f>IF(OR(A64="",B64="",C64="",D64=""),"",IF(G64="Canceled",0,IF(COUNTIFS('Facility Periods'!$A$6:$A$105,A64,'Facility Periods'!$B$6:$B$105,B64)=0,"",IFERROR(SUMIFS('Facility Periods'!$E$6:$E$105,'Facility Periods'!$A$6:$A$105,A64,'Facility Periods'!$B$6:$B$105,B64)*D64,""))))</f>
        <v/>
      </c>
      <c r="F64" s="17" t="n"/>
      <c r="G64" s="18" t="n"/>
      <c r="H64" s="16" t="n"/>
      <c r="I64" s="7">
        <f>IF(COUNTA(A64:C64,F64:H64,J64)=0,"",IFERROR(IF(OR(A64="",B64="",C64=""),"Missing required fields",IF(D64="","Owner allocation not found",IF(COUNTIFS('Facility Periods'!$A$6:$A$105,A64,'Facility Periods'!$B$6:$B$105,B64)=0,"Facility period not found",IF(G64="","Status needed",IF(AND(G64="Paid",ABS(IF(F64="",0,F64)-IF(E64="",0,E64))&gt;Assumptions!$B$5),"Paid amount differs from schedule",IF(AND(G64="Partially Paid",OR(F64="",F64&lt;=0,F64&gt;=E64)),"Review partial payment",IF(AND(OR(G64="Planned",G64="Approved",G64="Partially Paid"),H64=""),"Due date needed",IF(AND(OR(G64="Planned",G64="Approved",G64="Partially Paid"),H64&lt;&gt;"",H64&lt;Assumptions!$B$3,IF(E64="",0,E64)-IF(F64="",0,F64)&gt;Assumptions!$B$5),"Past due - review",IF(AND(OR(G64="Planned",G64="Approved",G64="Partially Paid"),H64&lt;&gt;"",H64&gt;=Assumptions!$B$3,H64&lt;=Assumptions!$B$3+Assumptions!$B$4,IF(E64="",0,E64)-IF(F64="",0,F64)&gt;Assumptions!$B$5),"Due soon",IF(AND(F64&lt;&gt;"",E64&lt;&gt;"",F64&gt;E64+Assumptions!$B$5),"Paid amount exceeds schedule","")))))))))),"Invalid value - review"))</f>
        <v/>
      </c>
      <c r="J64" s="15" t="n"/>
    </row>
    <row r="65" ht="24" customHeight="1">
      <c r="A65" s="15" t="n"/>
      <c r="B65" s="16" t="n"/>
      <c r="C65" s="15" t="n"/>
      <c r="D65" s="19">
        <f>IF(OR(A65="",C65=""),"",IF(COUNTIFS(Assumptions!$A$9:$A$108,A65,Assumptions!$B$9:$B$108,C65,Assumptions!$D$9:$D$108,"Active")=0,"",IFERROR(SUMIFS(Assumptions!$C$9:$C$108,Assumptions!$A$9:$A$108,A65,Assumptions!$B$9:$B$108,C65,Assumptions!$D$9:$D$108,"Active"),"")))</f>
        <v/>
      </c>
      <c r="E65" s="12">
        <f>IF(OR(A65="",B65="",C65="",D65=""),"",IF(G65="Canceled",0,IF(COUNTIFS('Facility Periods'!$A$6:$A$105,A65,'Facility Periods'!$B$6:$B$105,B65)=0,"",IFERROR(SUMIFS('Facility Periods'!$E$6:$E$105,'Facility Periods'!$A$6:$A$105,A65,'Facility Periods'!$B$6:$B$105,B65)*D65,""))))</f>
        <v/>
      </c>
      <c r="F65" s="17" t="n"/>
      <c r="G65" s="18" t="n"/>
      <c r="H65" s="16" t="n"/>
      <c r="I65" s="11">
        <f>IF(COUNTA(A65:C65,F65:H65,J65)=0,"",IFERROR(IF(OR(A65="",B65="",C65=""),"Missing required fields",IF(D65="","Owner allocation not found",IF(COUNTIFS('Facility Periods'!$A$6:$A$105,A65,'Facility Periods'!$B$6:$B$105,B65)=0,"Facility period not found",IF(G65="","Status needed",IF(AND(G65="Paid",ABS(IF(F65="",0,F65)-IF(E65="",0,E65))&gt;Assumptions!$B$5),"Paid amount differs from schedule",IF(AND(G65="Partially Paid",OR(F65="",F65&lt;=0,F65&gt;=E65)),"Review partial payment",IF(AND(OR(G65="Planned",G65="Approved",G65="Partially Paid"),H65=""),"Due date needed",IF(AND(OR(G65="Planned",G65="Approved",G65="Partially Paid"),H65&lt;&gt;"",H65&lt;Assumptions!$B$3,IF(E65="",0,E65)-IF(F65="",0,F65)&gt;Assumptions!$B$5),"Past due - review",IF(AND(OR(G65="Planned",G65="Approved",G65="Partially Paid"),H65&lt;&gt;"",H65&gt;=Assumptions!$B$3,H65&lt;=Assumptions!$B$3+Assumptions!$B$4,IF(E65="",0,E65)-IF(F65="",0,F65)&gt;Assumptions!$B$5),"Due soon",IF(AND(F65&lt;&gt;"",E65&lt;&gt;"",F65&gt;E65+Assumptions!$B$5),"Paid amount exceeds schedule","")))))))))),"Invalid value - review"))</f>
        <v/>
      </c>
      <c r="J65" s="15" t="n"/>
    </row>
    <row r="66" ht="24" customHeight="1">
      <c r="A66" s="15" t="n"/>
      <c r="B66" s="16" t="n"/>
      <c r="C66" s="15" t="n"/>
      <c r="D66" s="13">
        <f>IF(OR(A66="",C66=""),"",IF(COUNTIFS(Assumptions!$A$9:$A$108,A66,Assumptions!$B$9:$B$108,C66,Assumptions!$D$9:$D$108,"Active")=0,"",IFERROR(SUMIFS(Assumptions!$C$9:$C$108,Assumptions!$A$9:$A$108,A66,Assumptions!$B$9:$B$108,C66,Assumptions!$D$9:$D$108,"Active"),"")))</f>
        <v/>
      </c>
      <c r="E66" s="8">
        <f>IF(OR(A66="",B66="",C66="",D66=""),"",IF(G66="Canceled",0,IF(COUNTIFS('Facility Periods'!$A$6:$A$105,A66,'Facility Periods'!$B$6:$B$105,B66)=0,"",IFERROR(SUMIFS('Facility Periods'!$E$6:$E$105,'Facility Periods'!$A$6:$A$105,A66,'Facility Periods'!$B$6:$B$105,B66)*D66,""))))</f>
        <v/>
      </c>
      <c r="F66" s="17" t="n"/>
      <c r="G66" s="18" t="n"/>
      <c r="H66" s="16" t="n"/>
      <c r="I66" s="7">
        <f>IF(COUNTA(A66:C66,F66:H66,J66)=0,"",IFERROR(IF(OR(A66="",B66="",C66=""),"Missing required fields",IF(D66="","Owner allocation not found",IF(COUNTIFS('Facility Periods'!$A$6:$A$105,A66,'Facility Periods'!$B$6:$B$105,B66)=0,"Facility period not found",IF(G66="","Status needed",IF(AND(G66="Paid",ABS(IF(F66="",0,F66)-IF(E66="",0,E66))&gt;Assumptions!$B$5),"Paid amount differs from schedule",IF(AND(G66="Partially Paid",OR(F66="",F66&lt;=0,F66&gt;=E66)),"Review partial payment",IF(AND(OR(G66="Planned",G66="Approved",G66="Partially Paid"),H66=""),"Due date needed",IF(AND(OR(G66="Planned",G66="Approved",G66="Partially Paid"),H66&lt;&gt;"",H66&lt;Assumptions!$B$3,IF(E66="",0,E66)-IF(F66="",0,F66)&gt;Assumptions!$B$5),"Past due - review",IF(AND(OR(G66="Planned",G66="Approved",G66="Partially Paid"),H66&lt;&gt;"",H66&gt;=Assumptions!$B$3,H66&lt;=Assumptions!$B$3+Assumptions!$B$4,IF(E66="",0,E66)-IF(F66="",0,F66)&gt;Assumptions!$B$5),"Due soon",IF(AND(F66&lt;&gt;"",E66&lt;&gt;"",F66&gt;E66+Assumptions!$B$5),"Paid amount exceeds schedule","")))))))))),"Invalid value - review"))</f>
        <v/>
      </c>
      <c r="J66" s="15" t="n"/>
    </row>
    <row r="67" ht="24" customHeight="1">
      <c r="A67" s="15" t="n"/>
      <c r="B67" s="16" t="n"/>
      <c r="C67" s="15" t="n"/>
      <c r="D67" s="19">
        <f>IF(OR(A67="",C67=""),"",IF(COUNTIFS(Assumptions!$A$9:$A$108,A67,Assumptions!$B$9:$B$108,C67,Assumptions!$D$9:$D$108,"Active")=0,"",IFERROR(SUMIFS(Assumptions!$C$9:$C$108,Assumptions!$A$9:$A$108,A67,Assumptions!$B$9:$B$108,C67,Assumptions!$D$9:$D$108,"Active"),"")))</f>
        <v/>
      </c>
      <c r="E67" s="12">
        <f>IF(OR(A67="",B67="",C67="",D67=""),"",IF(G67="Canceled",0,IF(COUNTIFS('Facility Periods'!$A$6:$A$105,A67,'Facility Periods'!$B$6:$B$105,B67)=0,"",IFERROR(SUMIFS('Facility Periods'!$E$6:$E$105,'Facility Periods'!$A$6:$A$105,A67,'Facility Periods'!$B$6:$B$105,B67)*D67,""))))</f>
        <v/>
      </c>
      <c r="F67" s="17" t="n"/>
      <c r="G67" s="18" t="n"/>
      <c r="H67" s="16" t="n"/>
      <c r="I67" s="11">
        <f>IF(COUNTA(A67:C67,F67:H67,J67)=0,"",IFERROR(IF(OR(A67="",B67="",C67=""),"Missing required fields",IF(D67="","Owner allocation not found",IF(COUNTIFS('Facility Periods'!$A$6:$A$105,A67,'Facility Periods'!$B$6:$B$105,B67)=0,"Facility period not found",IF(G67="","Status needed",IF(AND(G67="Paid",ABS(IF(F67="",0,F67)-IF(E67="",0,E67))&gt;Assumptions!$B$5),"Paid amount differs from schedule",IF(AND(G67="Partially Paid",OR(F67="",F67&lt;=0,F67&gt;=E67)),"Review partial payment",IF(AND(OR(G67="Planned",G67="Approved",G67="Partially Paid"),H67=""),"Due date needed",IF(AND(OR(G67="Planned",G67="Approved",G67="Partially Paid"),H67&lt;&gt;"",H67&lt;Assumptions!$B$3,IF(E67="",0,E67)-IF(F67="",0,F67)&gt;Assumptions!$B$5),"Past due - review",IF(AND(OR(G67="Planned",G67="Approved",G67="Partially Paid"),H67&lt;&gt;"",H67&gt;=Assumptions!$B$3,H67&lt;=Assumptions!$B$3+Assumptions!$B$4,IF(E67="",0,E67)-IF(F67="",0,F67)&gt;Assumptions!$B$5),"Due soon",IF(AND(F67&lt;&gt;"",E67&lt;&gt;"",F67&gt;E67+Assumptions!$B$5),"Paid amount exceeds schedule","")))))))))),"Invalid value - review"))</f>
        <v/>
      </c>
      <c r="J67" s="15" t="n"/>
    </row>
    <row r="68" ht="24" customHeight="1">
      <c r="A68" s="15" t="n"/>
      <c r="B68" s="16" t="n"/>
      <c r="C68" s="15" t="n"/>
      <c r="D68" s="13">
        <f>IF(OR(A68="",C68=""),"",IF(COUNTIFS(Assumptions!$A$9:$A$108,A68,Assumptions!$B$9:$B$108,C68,Assumptions!$D$9:$D$108,"Active")=0,"",IFERROR(SUMIFS(Assumptions!$C$9:$C$108,Assumptions!$A$9:$A$108,A68,Assumptions!$B$9:$B$108,C68,Assumptions!$D$9:$D$108,"Active"),"")))</f>
        <v/>
      </c>
      <c r="E68" s="8">
        <f>IF(OR(A68="",B68="",C68="",D68=""),"",IF(G68="Canceled",0,IF(COUNTIFS('Facility Periods'!$A$6:$A$105,A68,'Facility Periods'!$B$6:$B$105,B68)=0,"",IFERROR(SUMIFS('Facility Periods'!$E$6:$E$105,'Facility Periods'!$A$6:$A$105,A68,'Facility Periods'!$B$6:$B$105,B68)*D68,""))))</f>
        <v/>
      </c>
      <c r="F68" s="17" t="n"/>
      <c r="G68" s="18" t="n"/>
      <c r="H68" s="16" t="n"/>
      <c r="I68" s="7">
        <f>IF(COUNTA(A68:C68,F68:H68,J68)=0,"",IFERROR(IF(OR(A68="",B68="",C68=""),"Missing required fields",IF(D68="","Owner allocation not found",IF(COUNTIFS('Facility Periods'!$A$6:$A$105,A68,'Facility Periods'!$B$6:$B$105,B68)=0,"Facility period not found",IF(G68="","Status needed",IF(AND(G68="Paid",ABS(IF(F68="",0,F68)-IF(E68="",0,E68))&gt;Assumptions!$B$5),"Paid amount differs from schedule",IF(AND(G68="Partially Paid",OR(F68="",F68&lt;=0,F68&gt;=E68)),"Review partial payment",IF(AND(OR(G68="Planned",G68="Approved",G68="Partially Paid"),H68=""),"Due date needed",IF(AND(OR(G68="Planned",G68="Approved",G68="Partially Paid"),H68&lt;&gt;"",H68&lt;Assumptions!$B$3,IF(E68="",0,E68)-IF(F68="",0,F68)&gt;Assumptions!$B$5),"Past due - review",IF(AND(OR(G68="Planned",G68="Approved",G68="Partially Paid"),H68&lt;&gt;"",H68&gt;=Assumptions!$B$3,H68&lt;=Assumptions!$B$3+Assumptions!$B$4,IF(E68="",0,E68)-IF(F68="",0,F68)&gt;Assumptions!$B$5),"Due soon",IF(AND(F68&lt;&gt;"",E68&lt;&gt;"",F68&gt;E68+Assumptions!$B$5),"Paid amount exceeds schedule","")))))))))),"Invalid value - review"))</f>
        <v/>
      </c>
      <c r="J68" s="15" t="n"/>
    </row>
    <row r="69" ht="24" customHeight="1">
      <c r="A69" s="15" t="n"/>
      <c r="B69" s="16" t="n"/>
      <c r="C69" s="15" t="n"/>
      <c r="D69" s="19">
        <f>IF(OR(A69="",C69=""),"",IF(COUNTIFS(Assumptions!$A$9:$A$108,A69,Assumptions!$B$9:$B$108,C69,Assumptions!$D$9:$D$108,"Active")=0,"",IFERROR(SUMIFS(Assumptions!$C$9:$C$108,Assumptions!$A$9:$A$108,A69,Assumptions!$B$9:$B$108,C69,Assumptions!$D$9:$D$108,"Active"),"")))</f>
        <v/>
      </c>
      <c r="E69" s="12">
        <f>IF(OR(A69="",B69="",C69="",D69=""),"",IF(G69="Canceled",0,IF(COUNTIFS('Facility Periods'!$A$6:$A$105,A69,'Facility Periods'!$B$6:$B$105,B69)=0,"",IFERROR(SUMIFS('Facility Periods'!$E$6:$E$105,'Facility Periods'!$A$6:$A$105,A69,'Facility Periods'!$B$6:$B$105,B69)*D69,""))))</f>
        <v/>
      </c>
      <c r="F69" s="17" t="n"/>
      <c r="G69" s="18" t="n"/>
      <c r="H69" s="16" t="n"/>
      <c r="I69" s="11">
        <f>IF(COUNTA(A69:C69,F69:H69,J69)=0,"",IFERROR(IF(OR(A69="",B69="",C69=""),"Missing required fields",IF(D69="","Owner allocation not found",IF(COUNTIFS('Facility Periods'!$A$6:$A$105,A69,'Facility Periods'!$B$6:$B$105,B69)=0,"Facility period not found",IF(G69="","Status needed",IF(AND(G69="Paid",ABS(IF(F69="",0,F69)-IF(E69="",0,E69))&gt;Assumptions!$B$5),"Paid amount differs from schedule",IF(AND(G69="Partially Paid",OR(F69="",F69&lt;=0,F69&gt;=E69)),"Review partial payment",IF(AND(OR(G69="Planned",G69="Approved",G69="Partially Paid"),H69=""),"Due date needed",IF(AND(OR(G69="Planned",G69="Approved",G69="Partially Paid"),H69&lt;&gt;"",H69&lt;Assumptions!$B$3,IF(E69="",0,E69)-IF(F69="",0,F69)&gt;Assumptions!$B$5),"Past due - review",IF(AND(OR(G69="Planned",G69="Approved",G69="Partially Paid"),H69&lt;&gt;"",H69&gt;=Assumptions!$B$3,H69&lt;=Assumptions!$B$3+Assumptions!$B$4,IF(E69="",0,E69)-IF(F69="",0,F69)&gt;Assumptions!$B$5),"Due soon",IF(AND(F69&lt;&gt;"",E69&lt;&gt;"",F69&gt;E69+Assumptions!$B$5),"Paid amount exceeds schedule","")))))))))),"Invalid value - review"))</f>
        <v/>
      </c>
      <c r="J69" s="15" t="n"/>
    </row>
    <row r="70" ht="24" customHeight="1">
      <c r="A70" s="15" t="n"/>
      <c r="B70" s="16" t="n"/>
      <c r="C70" s="15" t="n"/>
      <c r="D70" s="13">
        <f>IF(OR(A70="",C70=""),"",IF(COUNTIFS(Assumptions!$A$9:$A$108,A70,Assumptions!$B$9:$B$108,C70,Assumptions!$D$9:$D$108,"Active")=0,"",IFERROR(SUMIFS(Assumptions!$C$9:$C$108,Assumptions!$A$9:$A$108,A70,Assumptions!$B$9:$B$108,C70,Assumptions!$D$9:$D$108,"Active"),"")))</f>
        <v/>
      </c>
      <c r="E70" s="8">
        <f>IF(OR(A70="",B70="",C70="",D70=""),"",IF(G70="Canceled",0,IF(COUNTIFS('Facility Periods'!$A$6:$A$105,A70,'Facility Periods'!$B$6:$B$105,B70)=0,"",IFERROR(SUMIFS('Facility Periods'!$E$6:$E$105,'Facility Periods'!$A$6:$A$105,A70,'Facility Periods'!$B$6:$B$105,B70)*D70,""))))</f>
        <v/>
      </c>
      <c r="F70" s="17" t="n"/>
      <c r="G70" s="18" t="n"/>
      <c r="H70" s="16" t="n"/>
      <c r="I70" s="7">
        <f>IF(COUNTA(A70:C70,F70:H70,J70)=0,"",IFERROR(IF(OR(A70="",B70="",C70=""),"Missing required fields",IF(D70="","Owner allocation not found",IF(COUNTIFS('Facility Periods'!$A$6:$A$105,A70,'Facility Periods'!$B$6:$B$105,B70)=0,"Facility period not found",IF(G70="","Status needed",IF(AND(G70="Paid",ABS(IF(F70="",0,F70)-IF(E70="",0,E70))&gt;Assumptions!$B$5),"Paid amount differs from schedule",IF(AND(G70="Partially Paid",OR(F70="",F70&lt;=0,F70&gt;=E70)),"Review partial payment",IF(AND(OR(G70="Planned",G70="Approved",G70="Partially Paid"),H70=""),"Due date needed",IF(AND(OR(G70="Planned",G70="Approved",G70="Partially Paid"),H70&lt;&gt;"",H70&lt;Assumptions!$B$3,IF(E70="",0,E70)-IF(F70="",0,F70)&gt;Assumptions!$B$5),"Past due - review",IF(AND(OR(G70="Planned",G70="Approved",G70="Partially Paid"),H70&lt;&gt;"",H70&gt;=Assumptions!$B$3,H70&lt;=Assumptions!$B$3+Assumptions!$B$4,IF(E70="",0,E70)-IF(F70="",0,F70)&gt;Assumptions!$B$5),"Due soon",IF(AND(F70&lt;&gt;"",E70&lt;&gt;"",F70&gt;E70+Assumptions!$B$5),"Paid amount exceeds schedule","")))))))))),"Invalid value - review"))</f>
        <v/>
      </c>
      <c r="J70" s="15" t="n"/>
    </row>
    <row r="71" ht="24" customHeight="1">
      <c r="A71" s="15" t="n"/>
      <c r="B71" s="16" t="n"/>
      <c r="C71" s="15" t="n"/>
      <c r="D71" s="19">
        <f>IF(OR(A71="",C71=""),"",IF(COUNTIFS(Assumptions!$A$9:$A$108,A71,Assumptions!$B$9:$B$108,C71,Assumptions!$D$9:$D$108,"Active")=0,"",IFERROR(SUMIFS(Assumptions!$C$9:$C$108,Assumptions!$A$9:$A$108,A71,Assumptions!$B$9:$B$108,C71,Assumptions!$D$9:$D$108,"Active"),"")))</f>
        <v/>
      </c>
      <c r="E71" s="12">
        <f>IF(OR(A71="",B71="",C71="",D71=""),"",IF(G71="Canceled",0,IF(COUNTIFS('Facility Periods'!$A$6:$A$105,A71,'Facility Periods'!$B$6:$B$105,B71)=0,"",IFERROR(SUMIFS('Facility Periods'!$E$6:$E$105,'Facility Periods'!$A$6:$A$105,A71,'Facility Periods'!$B$6:$B$105,B71)*D71,""))))</f>
        <v/>
      </c>
      <c r="F71" s="17" t="n"/>
      <c r="G71" s="18" t="n"/>
      <c r="H71" s="16" t="n"/>
      <c r="I71" s="11">
        <f>IF(COUNTA(A71:C71,F71:H71,J71)=0,"",IFERROR(IF(OR(A71="",B71="",C71=""),"Missing required fields",IF(D71="","Owner allocation not found",IF(COUNTIFS('Facility Periods'!$A$6:$A$105,A71,'Facility Periods'!$B$6:$B$105,B71)=0,"Facility period not found",IF(G71="","Status needed",IF(AND(G71="Paid",ABS(IF(F71="",0,F71)-IF(E71="",0,E71))&gt;Assumptions!$B$5),"Paid amount differs from schedule",IF(AND(G71="Partially Paid",OR(F71="",F71&lt;=0,F71&gt;=E71)),"Review partial payment",IF(AND(OR(G71="Planned",G71="Approved",G71="Partially Paid"),H71=""),"Due date needed",IF(AND(OR(G71="Planned",G71="Approved",G71="Partially Paid"),H71&lt;&gt;"",H71&lt;Assumptions!$B$3,IF(E71="",0,E71)-IF(F71="",0,F71)&gt;Assumptions!$B$5),"Past due - review",IF(AND(OR(G71="Planned",G71="Approved",G71="Partially Paid"),H71&lt;&gt;"",H71&gt;=Assumptions!$B$3,H71&lt;=Assumptions!$B$3+Assumptions!$B$4,IF(E71="",0,E71)-IF(F71="",0,F71)&gt;Assumptions!$B$5),"Due soon",IF(AND(F71&lt;&gt;"",E71&lt;&gt;"",F71&gt;E71+Assumptions!$B$5),"Paid amount exceeds schedule","")))))))))),"Invalid value - review"))</f>
        <v/>
      </c>
      <c r="J71" s="15" t="n"/>
    </row>
    <row r="72" ht="24" customHeight="1">
      <c r="A72" s="15" t="n"/>
      <c r="B72" s="16" t="n"/>
      <c r="C72" s="15" t="n"/>
      <c r="D72" s="13">
        <f>IF(OR(A72="",C72=""),"",IF(COUNTIFS(Assumptions!$A$9:$A$108,A72,Assumptions!$B$9:$B$108,C72,Assumptions!$D$9:$D$108,"Active")=0,"",IFERROR(SUMIFS(Assumptions!$C$9:$C$108,Assumptions!$A$9:$A$108,A72,Assumptions!$B$9:$B$108,C72,Assumptions!$D$9:$D$108,"Active"),"")))</f>
        <v/>
      </c>
      <c r="E72" s="8">
        <f>IF(OR(A72="",B72="",C72="",D72=""),"",IF(G72="Canceled",0,IF(COUNTIFS('Facility Periods'!$A$6:$A$105,A72,'Facility Periods'!$B$6:$B$105,B72)=0,"",IFERROR(SUMIFS('Facility Periods'!$E$6:$E$105,'Facility Periods'!$A$6:$A$105,A72,'Facility Periods'!$B$6:$B$105,B72)*D72,""))))</f>
        <v/>
      </c>
      <c r="F72" s="17" t="n"/>
      <c r="G72" s="18" t="n"/>
      <c r="H72" s="16" t="n"/>
      <c r="I72" s="7">
        <f>IF(COUNTA(A72:C72,F72:H72,J72)=0,"",IFERROR(IF(OR(A72="",B72="",C72=""),"Missing required fields",IF(D72="","Owner allocation not found",IF(COUNTIFS('Facility Periods'!$A$6:$A$105,A72,'Facility Periods'!$B$6:$B$105,B72)=0,"Facility period not found",IF(G72="","Status needed",IF(AND(G72="Paid",ABS(IF(F72="",0,F72)-IF(E72="",0,E72))&gt;Assumptions!$B$5),"Paid amount differs from schedule",IF(AND(G72="Partially Paid",OR(F72="",F72&lt;=0,F72&gt;=E72)),"Review partial payment",IF(AND(OR(G72="Planned",G72="Approved",G72="Partially Paid"),H72=""),"Due date needed",IF(AND(OR(G72="Planned",G72="Approved",G72="Partially Paid"),H72&lt;&gt;"",H72&lt;Assumptions!$B$3,IF(E72="",0,E72)-IF(F72="",0,F72)&gt;Assumptions!$B$5),"Past due - review",IF(AND(OR(G72="Planned",G72="Approved",G72="Partially Paid"),H72&lt;&gt;"",H72&gt;=Assumptions!$B$3,H72&lt;=Assumptions!$B$3+Assumptions!$B$4,IF(E72="",0,E72)-IF(F72="",0,F72)&gt;Assumptions!$B$5),"Due soon",IF(AND(F72&lt;&gt;"",E72&lt;&gt;"",F72&gt;E72+Assumptions!$B$5),"Paid amount exceeds schedule","")))))))))),"Invalid value - review"))</f>
        <v/>
      </c>
      <c r="J72" s="15" t="n"/>
    </row>
    <row r="73" ht="24" customHeight="1">
      <c r="A73" s="15" t="n"/>
      <c r="B73" s="16" t="n"/>
      <c r="C73" s="15" t="n"/>
      <c r="D73" s="19">
        <f>IF(OR(A73="",C73=""),"",IF(COUNTIFS(Assumptions!$A$9:$A$108,A73,Assumptions!$B$9:$B$108,C73,Assumptions!$D$9:$D$108,"Active")=0,"",IFERROR(SUMIFS(Assumptions!$C$9:$C$108,Assumptions!$A$9:$A$108,A73,Assumptions!$B$9:$B$108,C73,Assumptions!$D$9:$D$108,"Active"),"")))</f>
        <v/>
      </c>
      <c r="E73" s="12">
        <f>IF(OR(A73="",B73="",C73="",D73=""),"",IF(G73="Canceled",0,IF(COUNTIFS('Facility Periods'!$A$6:$A$105,A73,'Facility Periods'!$B$6:$B$105,B73)=0,"",IFERROR(SUMIFS('Facility Periods'!$E$6:$E$105,'Facility Periods'!$A$6:$A$105,A73,'Facility Periods'!$B$6:$B$105,B73)*D73,""))))</f>
        <v/>
      </c>
      <c r="F73" s="17" t="n"/>
      <c r="G73" s="18" t="n"/>
      <c r="H73" s="16" t="n"/>
      <c r="I73" s="11">
        <f>IF(COUNTA(A73:C73,F73:H73,J73)=0,"",IFERROR(IF(OR(A73="",B73="",C73=""),"Missing required fields",IF(D73="","Owner allocation not found",IF(COUNTIFS('Facility Periods'!$A$6:$A$105,A73,'Facility Periods'!$B$6:$B$105,B73)=0,"Facility period not found",IF(G73="","Status needed",IF(AND(G73="Paid",ABS(IF(F73="",0,F73)-IF(E73="",0,E73))&gt;Assumptions!$B$5),"Paid amount differs from schedule",IF(AND(G73="Partially Paid",OR(F73="",F73&lt;=0,F73&gt;=E73)),"Review partial payment",IF(AND(OR(G73="Planned",G73="Approved",G73="Partially Paid"),H73=""),"Due date needed",IF(AND(OR(G73="Planned",G73="Approved",G73="Partially Paid"),H73&lt;&gt;"",H73&lt;Assumptions!$B$3,IF(E73="",0,E73)-IF(F73="",0,F73)&gt;Assumptions!$B$5),"Past due - review",IF(AND(OR(G73="Planned",G73="Approved",G73="Partially Paid"),H73&lt;&gt;"",H73&gt;=Assumptions!$B$3,H73&lt;=Assumptions!$B$3+Assumptions!$B$4,IF(E73="",0,E73)-IF(F73="",0,F73)&gt;Assumptions!$B$5),"Due soon",IF(AND(F73&lt;&gt;"",E73&lt;&gt;"",F73&gt;E73+Assumptions!$B$5),"Paid amount exceeds schedule","")))))))))),"Invalid value - review"))</f>
        <v/>
      </c>
      <c r="J73" s="15" t="n"/>
    </row>
    <row r="74" ht="24" customHeight="1">
      <c r="A74" s="15" t="n"/>
      <c r="B74" s="16" t="n"/>
      <c r="C74" s="15" t="n"/>
      <c r="D74" s="13">
        <f>IF(OR(A74="",C74=""),"",IF(COUNTIFS(Assumptions!$A$9:$A$108,A74,Assumptions!$B$9:$B$108,C74,Assumptions!$D$9:$D$108,"Active")=0,"",IFERROR(SUMIFS(Assumptions!$C$9:$C$108,Assumptions!$A$9:$A$108,A74,Assumptions!$B$9:$B$108,C74,Assumptions!$D$9:$D$108,"Active"),"")))</f>
        <v/>
      </c>
      <c r="E74" s="8">
        <f>IF(OR(A74="",B74="",C74="",D74=""),"",IF(G74="Canceled",0,IF(COUNTIFS('Facility Periods'!$A$6:$A$105,A74,'Facility Periods'!$B$6:$B$105,B74)=0,"",IFERROR(SUMIFS('Facility Periods'!$E$6:$E$105,'Facility Periods'!$A$6:$A$105,A74,'Facility Periods'!$B$6:$B$105,B74)*D74,""))))</f>
        <v/>
      </c>
      <c r="F74" s="17" t="n"/>
      <c r="G74" s="18" t="n"/>
      <c r="H74" s="16" t="n"/>
      <c r="I74" s="7">
        <f>IF(COUNTA(A74:C74,F74:H74,J74)=0,"",IFERROR(IF(OR(A74="",B74="",C74=""),"Missing required fields",IF(D74="","Owner allocation not found",IF(COUNTIFS('Facility Periods'!$A$6:$A$105,A74,'Facility Periods'!$B$6:$B$105,B74)=0,"Facility period not found",IF(G74="","Status needed",IF(AND(G74="Paid",ABS(IF(F74="",0,F74)-IF(E74="",0,E74))&gt;Assumptions!$B$5),"Paid amount differs from schedule",IF(AND(G74="Partially Paid",OR(F74="",F74&lt;=0,F74&gt;=E74)),"Review partial payment",IF(AND(OR(G74="Planned",G74="Approved",G74="Partially Paid"),H74=""),"Due date needed",IF(AND(OR(G74="Planned",G74="Approved",G74="Partially Paid"),H74&lt;&gt;"",H74&lt;Assumptions!$B$3,IF(E74="",0,E74)-IF(F74="",0,F74)&gt;Assumptions!$B$5),"Past due - review",IF(AND(OR(G74="Planned",G74="Approved",G74="Partially Paid"),H74&lt;&gt;"",H74&gt;=Assumptions!$B$3,H74&lt;=Assumptions!$B$3+Assumptions!$B$4,IF(E74="",0,E74)-IF(F74="",0,F74)&gt;Assumptions!$B$5),"Due soon",IF(AND(F74&lt;&gt;"",E74&lt;&gt;"",F74&gt;E74+Assumptions!$B$5),"Paid amount exceeds schedule","")))))))))),"Invalid value - review"))</f>
        <v/>
      </c>
      <c r="J74" s="15" t="n"/>
    </row>
    <row r="75" ht="24" customHeight="1">
      <c r="A75" s="15" t="n"/>
      <c r="B75" s="16" t="n"/>
      <c r="C75" s="15" t="n"/>
      <c r="D75" s="19">
        <f>IF(OR(A75="",C75=""),"",IF(COUNTIFS(Assumptions!$A$9:$A$108,A75,Assumptions!$B$9:$B$108,C75,Assumptions!$D$9:$D$108,"Active")=0,"",IFERROR(SUMIFS(Assumptions!$C$9:$C$108,Assumptions!$A$9:$A$108,A75,Assumptions!$B$9:$B$108,C75,Assumptions!$D$9:$D$108,"Active"),"")))</f>
        <v/>
      </c>
      <c r="E75" s="12">
        <f>IF(OR(A75="",B75="",C75="",D75=""),"",IF(G75="Canceled",0,IF(COUNTIFS('Facility Periods'!$A$6:$A$105,A75,'Facility Periods'!$B$6:$B$105,B75)=0,"",IFERROR(SUMIFS('Facility Periods'!$E$6:$E$105,'Facility Periods'!$A$6:$A$105,A75,'Facility Periods'!$B$6:$B$105,B75)*D75,""))))</f>
        <v/>
      </c>
      <c r="F75" s="17" t="n"/>
      <c r="G75" s="18" t="n"/>
      <c r="H75" s="16" t="n"/>
      <c r="I75" s="11">
        <f>IF(COUNTA(A75:C75,F75:H75,J75)=0,"",IFERROR(IF(OR(A75="",B75="",C75=""),"Missing required fields",IF(D75="","Owner allocation not found",IF(COUNTIFS('Facility Periods'!$A$6:$A$105,A75,'Facility Periods'!$B$6:$B$105,B75)=0,"Facility period not found",IF(G75="","Status needed",IF(AND(G75="Paid",ABS(IF(F75="",0,F75)-IF(E75="",0,E75))&gt;Assumptions!$B$5),"Paid amount differs from schedule",IF(AND(G75="Partially Paid",OR(F75="",F75&lt;=0,F75&gt;=E75)),"Review partial payment",IF(AND(OR(G75="Planned",G75="Approved",G75="Partially Paid"),H75=""),"Due date needed",IF(AND(OR(G75="Planned",G75="Approved",G75="Partially Paid"),H75&lt;&gt;"",H75&lt;Assumptions!$B$3,IF(E75="",0,E75)-IF(F75="",0,F75)&gt;Assumptions!$B$5),"Past due - review",IF(AND(OR(G75="Planned",G75="Approved",G75="Partially Paid"),H75&lt;&gt;"",H75&gt;=Assumptions!$B$3,H75&lt;=Assumptions!$B$3+Assumptions!$B$4,IF(E75="",0,E75)-IF(F75="",0,F75)&gt;Assumptions!$B$5),"Due soon",IF(AND(F75&lt;&gt;"",E75&lt;&gt;"",F75&gt;E75+Assumptions!$B$5),"Paid amount exceeds schedule","")))))))))),"Invalid value - review"))</f>
        <v/>
      </c>
      <c r="J75" s="15" t="n"/>
    </row>
    <row r="76" ht="24" customHeight="1">
      <c r="A76" s="15" t="n"/>
      <c r="B76" s="16" t="n"/>
      <c r="C76" s="15" t="n"/>
      <c r="D76" s="13">
        <f>IF(OR(A76="",C76=""),"",IF(COUNTIFS(Assumptions!$A$9:$A$108,A76,Assumptions!$B$9:$B$108,C76,Assumptions!$D$9:$D$108,"Active")=0,"",IFERROR(SUMIFS(Assumptions!$C$9:$C$108,Assumptions!$A$9:$A$108,A76,Assumptions!$B$9:$B$108,C76,Assumptions!$D$9:$D$108,"Active"),"")))</f>
        <v/>
      </c>
      <c r="E76" s="8">
        <f>IF(OR(A76="",B76="",C76="",D76=""),"",IF(G76="Canceled",0,IF(COUNTIFS('Facility Periods'!$A$6:$A$105,A76,'Facility Periods'!$B$6:$B$105,B76)=0,"",IFERROR(SUMIFS('Facility Periods'!$E$6:$E$105,'Facility Periods'!$A$6:$A$105,A76,'Facility Periods'!$B$6:$B$105,B76)*D76,""))))</f>
        <v/>
      </c>
      <c r="F76" s="17" t="n"/>
      <c r="G76" s="18" t="n"/>
      <c r="H76" s="16" t="n"/>
      <c r="I76" s="7">
        <f>IF(COUNTA(A76:C76,F76:H76,J76)=0,"",IFERROR(IF(OR(A76="",B76="",C76=""),"Missing required fields",IF(D76="","Owner allocation not found",IF(COUNTIFS('Facility Periods'!$A$6:$A$105,A76,'Facility Periods'!$B$6:$B$105,B76)=0,"Facility period not found",IF(G76="","Status needed",IF(AND(G76="Paid",ABS(IF(F76="",0,F76)-IF(E76="",0,E76))&gt;Assumptions!$B$5),"Paid amount differs from schedule",IF(AND(G76="Partially Paid",OR(F76="",F76&lt;=0,F76&gt;=E76)),"Review partial payment",IF(AND(OR(G76="Planned",G76="Approved",G76="Partially Paid"),H76=""),"Due date needed",IF(AND(OR(G76="Planned",G76="Approved",G76="Partially Paid"),H76&lt;&gt;"",H76&lt;Assumptions!$B$3,IF(E76="",0,E76)-IF(F76="",0,F76)&gt;Assumptions!$B$5),"Past due - review",IF(AND(OR(G76="Planned",G76="Approved",G76="Partially Paid"),H76&lt;&gt;"",H76&gt;=Assumptions!$B$3,H76&lt;=Assumptions!$B$3+Assumptions!$B$4,IF(E76="",0,E76)-IF(F76="",0,F76)&gt;Assumptions!$B$5),"Due soon",IF(AND(F76&lt;&gt;"",E76&lt;&gt;"",F76&gt;E76+Assumptions!$B$5),"Paid amount exceeds schedule","")))))))))),"Invalid value - review"))</f>
        <v/>
      </c>
      <c r="J76" s="15" t="n"/>
    </row>
    <row r="77" ht="24" customHeight="1">
      <c r="A77" s="15" t="n"/>
      <c r="B77" s="16" t="n"/>
      <c r="C77" s="15" t="n"/>
      <c r="D77" s="19">
        <f>IF(OR(A77="",C77=""),"",IF(COUNTIFS(Assumptions!$A$9:$A$108,A77,Assumptions!$B$9:$B$108,C77,Assumptions!$D$9:$D$108,"Active")=0,"",IFERROR(SUMIFS(Assumptions!$C$9:$C$108,Assumptions!$A$9:$A$108,A77,Assumptions!$B$9:$B$108,C77,Assumptions!$D$9:$D$108,"Active"),"")))</f>
        <v/>
      </c>
      <c r="E77" s="12">
        <f>IF(OR(A77="",B77="",C77="",D77=""),"",IF(G77="Canceled",0,IF(COUNTIFS('Facility Periods'!$A$6:$A$105,A77,'Facility Periods'!$B$6:$B$105,B77)=0,"",IFERROR(SUMIFS('Facility Periods'!$E$6:$E$105,'Facility Periods'!$A$6:$A$105,A77,'Facility Periods'!$B$6:$B$105,B77)*D77,""))))</f>
        <v/>
      </c>
      <c r="F77" s="17" t="n"/>
      <c r="G77" s="18" t="n"/>
      <c r="H77" s="16" t="n"/>
      <c r="I77" s="11">
        <f>IF(COUNTA(A77:C77,F77:H77,J77)=0,"",IFERROR(IF(OR(A77="",B77="",C77=""),"Missing required fields",IF(D77="","Owner allocation not found",IF(COUNTIFS('Facility Periods'!$A$6:$A$105,A77,'Facility Periods'!$B$6:$B$105,B77)=0,"Facility period not found",IF(G77="","Status needed",IF(AND(G77="Paid",ABS(IF(F77="",0,F77)-IF(E77="",0,E77))&gt;Assumptions!$B$5),"Paid amount differs from schedule",IF(AND(G77="Partially Paid",OR(F77="",F77&lt;=0,F77&gt;=E77)),"Review partial payment",IF(AND(OR(G77="Planned",G77="Approved",G77="Partially Paid"),H77=""),"Due date needed",IF(AND(OR(G77="Planned",G77="Approved",G77="Partially Paid"),H77&lt;&gt;"",H77&lt;Assumptions!$B$3,IF(E77="",0,E77)-IF(F77="",0,F77)&gt;Assumptions!$B$5),"Past due - review",IF(AND(OR(G77="Planned",G77="Approved",G77="Partially Paid"),H77&lt;&gt;"",H77&gt;=Assumptions!$B$3,H77&lt;=Assumptions!$B$3+Assumptions!$B$4,IF(E77="",0,E77)-IF(F77="",0,F77)&gt;Assumptions!$B$5),"Due soon",IF(AND(F77&lt;&gt;"",E77&lt;&gt;"",F77&gt;E77+Assumptions!$B$5),"Paid amount exceeds schedule","")))))))))),"Invalid value - review"))</f>
        <v/>
      </c>
      <c r="J77" s="15" t="n"/>
    </row>
    <row r="78" ht="24" customHeight="1">
      <c r="A78" s="15" t="n"/>
      <c r="B78" s="16" t="n"/>
      <c r="C78" s="15" t="n"/>
      <c r="D78" s="13">
        <f>IF(OR(A78="",C78=""),"",IF(COUNTIFS(Assumptions!$A$9:$A$108,A78,Assumptions!$B$9:$B$108,C78,Assumptions!$D$9:$D$108,"Active")=0,"",IFERROR(SUMIFS(Assumptions!$C$9:$C$108,Assumptions!$A$9:$A$108,A78,Assumptions!$B$9:$B$108,C78,Assumptions!$D$9:$D$108,"Active"),"")))</f>
        <v/>
      </c>
      <c r="E78" s="8">
        <f>IF(OR(A78="",B78="",C78="",D78=""),"",IF(G78="Canceled",0,IF(COUNTIFS('Facility Periods'!$A$6:$A$105,A78,'Facility Periods'!$B$6:$B$105,B78)=0,"",IFERROR(SUMIFS('Facility Periods'!$E$6:$E$105,'Facility Periods'!$A$6:$A$105,A78,'Facility Periods'!$B$6:$B$105,B78)*D78,""))))</f>
        <v/>
      </c>
      <c r="F78" s="17" t="n"/>
      <c r="G78" s="18" t="n"/>
      <c r="H78" s="16" t="n"/>
      <c r="I78" s="7">
        <f>IF(COUNTA(A78:C78,F78:H78,J78)=0,"",IFERROR(IF(OR(A78="",B78="",C78=""),"Missing required fields",IF(D78="","Owner allocation not found",IF(COUNTIFS('Facility Periods'!$A$6:$A$105,A78,'Facility Periods'!$B$6:$B$105,B78)=0,"Facility period not found",IF(G78="","Status needed",IF(AND(G78="Paid",ABS(IF(F78="",0,F78)-IF(E78="",0,E78))&gt;Assumptions!$B$5),"Paid amount differs from schedule",IF(AND(G78="Partially Paid",OR(F78="",F78&lt;=0,F78&gt;=E78)),"Review partial payment",IF(AND(OR(G78="Planned",G78="Approved",G78="Partially Paid"),H78=""),"Due date needed",IF(AND(OR(G78="Planned",G78="Approved",G78="Partially Paid"),H78&lt;&gt;"",H78&lt;Assumptions!$B$3,IF(E78="",0,E78)-IF(F78="",0,F78)&gt;Assumptions!$B$5),"Past due - review",IF(AND(OR(G78="Planned",G78="Approved",G78="Partially Paid"),H78&lt;&gt;"",H78&gt;=Assumptions!$B$3,H78&lt;=Assumptions!$B$3+Assumptions!$B$4,IF(E78="",0,E78)-IF(F78="",0,F78)&gt;Assumptions!$B$5),"Due soon",IF(AND(F78&lt;&gt;"",E78&lt;&gt;"",F78&gt;E78+Assumptions!$B$5),"Paid amount exceeds schedule","")))))))))),"Invalid value - review"))</f>
        <v/>
      </c>
      <c r="J78" s="15" t="n"/>
    </row>
    <row r="79" ht="24" customHeight="1">
      <c r="A79" s="15" t="n"/>
      <c r="B79" s="16" t="n"/>
      <c r="C79" s="15" t="n"/>
      <c r="D79" s="19">
        <f>IF(OR(A79="",C79=""),"",IF(COUNTIFS(Assumptions!$A$9:$A$108,A79,Assumptions!$B$9:$B$108,C79,Assumptions!$D$9:$D$108,"Active")=0,"",IFERROR(SUMIFS(Assumptions!$C$9:$C$108,Assumptions!$A$9:$A$108,A79,Assumptions!$B$9:$B$108,C79,Assumptions!$D$9:$D$108,"Active"),"")))</f>
        <v/>
      </c>
      <c r="E79" s="12">
        <f>IF(OR(A79="",B79="",C79="",D79=""),"",IF(G79="Canceled",0,IF(COUNTIFS('Facility Periods'!$A$6:$A$105,A79,'Facility Periods'!$B$6:$B$105,B79)=0,"",IFERROR(SUMIFS('Facility Periods'!$E$6:$E$105,'Facility Periods'!$A$6:$A$105,A79,'Facility Periods'!$B$6:$B$105,B79)*D79,""))))</f>
        <v/>
      </c>
      <c r="F79" s="17" t="n"/>
      <c r="G79" s="18" t="n"/>
      <c r="H79" s="16" t="n"/>
      <c r="I79" s="11">
        <f>IF(COUNTA(A79:C79,F79:H79,J79)=0,"",IFERROR(IF(OR(A79="",B79="",C79=""),"Missing required fields",IF(D79="","Owner allocation not found",IF(COUNTIFS('Facility Periods'!$A$6:$A$105,A79,'Facility Periods'!$B$6:$B$105,B79)=0,"Facility period not found",IF(G79="","Status needed",IF(AND(G79="Paid",ABS(IF(F79="",0,F79)-IF(E79="",0,E79))&gt;Assumptions!$B$5),"Paid amount differs from schedule",IF(AND(G79="Partially Paid",OR(F79="",F79&lt;=0,F79&gt;=E79)),"Review partial payment",IF(AND(OR(G79="Planned",G79="Approved",G79="Partially Paid"),H79=""),"Due date needed",IF(AND(OR(G79="Planned",G79="Approved",G79="Partially Paid"),H79&lt;&gt;"",H79&lt;Assumptions!$B$3,IF(E79="",0,E79)-IF(F79="",0,F79)&gt;Assumptions!$B$5),"Past due - review",IF(AND(OR(G79="Planned",G79="Approved",G79="Partially Paid"),H79&lt;&gt;"",H79&gt;=Assumptions!$B$3,H79&lt;=Assumptions!$B$3+Assumptions!$B$4,IF(E79="",0,E79)-IF(F79="",0,F79)&gt;Assumptions!$B$5),"Due soon",IF(AND(F79&lt;&gt;"",E79&lt;&gt;"",F79&gt;E79+Assumptions!$B$5),"Paid amount exceeds schedule","")))))))))),"Invalid value - review"))</f>
        <v/>
      </c>
      <c r="J79" s="15" t="n"/>
    </row>
    <row r="80" ht="24" customHeight="1">
      <c r="A80" s="15" t="n"/>
      <c r="B80" s="16" t="n"/>
      <c r="C80" s="15" t="n"/>
      <c r="D80" s="13">
        <f>IF(OR(A80="",C80=""),"",IF(COUNTIFS(Assumptions!$A$9:$A$108,A80,Assumptions!$B$9:$B$108,C80,Assumptions!$D$9:$D$108,"Active")=0,"",IFERROR(SUMIFS(Assumptions!$C$9:$C$108,Assumptions!$A$9:$A$108,A80,Assumptions!$B$9:$B$108,C80,Assumptions!$D$9:$D$108,"Active"),"")))</f>
        <v/>
      </c>
      <c r="E80" s="8">
        <f>IF(OR(A80="",B80="",C80="",D80=""),"",IF(G80="Canceled",0,IF(COUNTIFS('Facility Periods'!$A$6:$A$105,A80,'Facility Periods'!$B$6:$B$105,B80)=0,"",IFERROR(SUMIFS('Facility Periods'!$E$6:$E$105,'Facility Periods'!$A$6:$A$105,A80,'Facility Periods'!$B$6:$B$105,B80)*D80,""))))</f>
        <v/>
      </c>
      <c r="F80" s="17" t="n"/>
      <c r="G80" s="18" t="n"/>
      <c r="H80" s="16" t="n"/>
      <c r="I80" s="7">
        <f>IF(COUNTA(A80:C80,F80:H80,J80)=0,"",IFERROR(IF(OR(A80="",B80="",C80=""),"Missing required fields",IF(D80="","Owner allocation not found",IF(COUNTIFS('Facility Periods'!$A$6:$A$105,A80,'Facility Periods'!$B$6:$B$105,B80)=0,"Facility period not found",IF(G80="","Status needed",IF(AND(G80="Paid",ABS(IF(F80="",0,F80)-IF(E80="",0,E80))&gt;Assumptions!$B$5),"Paid amount differs from schedule",IF(AND(G80="Partially Paid",OR(F80="",F80&lt;=0,F80&gt;=E80)),"Review partial payment",IF(AND(OR(G80="Planned",G80="Approved",G80="Partially Paid"),H80=""),"Due date needed",IF(AND(OR(G80="Planned",G80="Approved",G80="Partially Paid"),H80&lt;&gt;"",H80&lt;Assumptions!$B$3,IF(E80="",0,E80)-IF(F80="",0,F80)&gt;Assumptions!$B$5),"Past due - review",IF(AND(OR(G80="Planned",G80="Approved",G80="Partially Paid"),H80&lt;&gt;"",H80&gt;=Assumptions!$B$3,H80&lt;=Assumptions!$B$3+Assumptions!$B$4,IF(E80="",0,E80)-IF(F80="",0,F80)&gt;Assumptions!$B$5),"Due soon",IF(AND(F80&lt;&gt;"",E80&lt;&gt;"",F80&gt;E80+Assumptions!$B$5),"Paid amount exceeds schedule","")))))))))),"Invalid value - review"))</f>
        <v/>
      </c>
      <c r="J80" s="15" t="n"/>
    </row>
    <row r="81" ht="24" customHeight="1">
      <c r="A81" s="15" t="n"/>
      <c r="B81" s="16" t="n"/>
      <c r="C81" s="15" t="n"/>
      <c r="D81" s="19">
        <f>IF(OR(A81="",C81=""),"",IF(COUNTIFS(Assumptions!$A$9:$A$108,A81,Assumptions!$B$9:$B$108,C81,Assumptions!$D$9:$D$108,"Active")=0,"",IFERROR(SUMIFS(Assumptions!$C$9:$C$108,Assumptions!$A$9:$A$108,A81,Assumptions!$B$9:$B$108,C81,Assumptions!$D$9:$D$108,"Active"),"")))</f>
        <v/>
      </c>
      <c r="E81" s="12">
        <f>IF(OR(A81="",B81="",C81="",D81=""),"",IF(G81="Canceled",0,IF(COUNTIFS('Facility Periods'!$A$6:$A$105,A81,'Facility Periods'!$B$6:$B$105,B81)=0,"",IFERROR(SUMIFS('Facility Periods'!$E$6:$E$105,'Facility Periods'!$A$6:$A$105,A81,'Facility Periods'!$B$6:$B$105,B81)*D81,""))))</f>
        <v/>
      </c>
      <c r="F81" s="17" t="n"/>
      <c r="G81" s="18" t="n"/>
      <c r="H81" s="16" t="n"/>
      <c r="I81" s="11">
        <f>IF(COUNTA(A81:C81,F81:H81,J81)=0,"",IFERROR(IF(OR(A81="",B81="",C81=""),"Missing required fields",IF(D81="","Owner allocation not found",IF(COUNTIFS('Facility Periods'!$A$6:$A$105,A81,'Facility Periods'!$B$6:$B$105,B81)=0,"Facility period not found",IF(G81="","Status needed",IF(AND(G81="Paid",ABS(IF(F81="",0,F81)-IF(E81="",0,E81))&gt;Assumptions!$B$5),"Paid amount differs from schedule",IF(AND(G81="Partially Paid",OR(F81="",F81&lt;=0,F81&gt;=E81)),"Review partial payment",IF(AND(OR(G81="Planned",G81="Approved",G81="Partially Paid"),H81=""),"Due date needed",IF(AND(OR(G81="Planned",G81="Approved",G81="Partially Paid"),H81&lt;&gt;"",H81&lt;Assumptions!$B$3,IF(E81="",0,E81)-IF(F81="",0,F81)&gt;Assumptions!$B$5),"Past due - review",IF(AND(OR(G81="Planned",G81="Approved",G81="Partially Paid"),H81&lt;&gt;"",H81&gt;=Assumptions!$B$3,H81&lt;=Assumptions!$B$3+Assumptions!$B$4,IF(E81="",0,E81)-IF(F81="",0,F81)&gt;Assumptions!$B$5),"Due soon",IF(AND(F81&lt;&gt;"",E81&lt;&gt;"",F81&gt;E81+Assumptions!$B$5),"Paid amount exceeds schedule","")))))))))),"Invalid value - review"))</f>
        <v/>
      </c>
      <c r="J81" s="15" t="n"/>
    </row>
    <row r="82" ht="24" customHeight="1">
      <c r="A82" s="15" t="n"/>
      <c r="B82" s="16" t="n"/>
      <c r="C82" s="15" t="n"/>
      <c r="D82" s="13">
        <f>IF(OR(A82="",C82=""),"",IF(COUNTIFS(Assumptions!$A$9:$A$108,A82,Assumptions!$B$9:$B$108,C82,Assumptions!$D$9:$D$108,"Active")=0,"",IFERROR(SUMIFS(Assumptions!$C$9:$C$108,Assumptions!$A$9:$A$108,A82,Assumptions!$B$9:$B$108,C82,Assumptions!$D$9:$D$108,"Active"),"")))</f>
        <v/>
      </c>
      <c r="E82" s="8">
        <f>IF(OR(A82="",B82="",C82="",D82=""),"",IF(G82="Canceled",0,IF(COUNTIFS('Facility Periods'!$A$6:$A$105,A82,'Facility Periods'!$B$6:$B$105,B82)=0,"",IFERROR(SUMIFS('Facility Periods'!$E$6:$E$105,'Facility Periods'!$A$6:$A$105,A82,'Facility Periods'!$B$6:$B$105,B82)*D82,""))))</f>
        <v/>
      </c>
      <c r="F82" s="17" t="n"/>
      <c r="G82" s="18" t="n"/>
      <c r="H82" s="16" t="n"/>
      <c r="I82" s="7">
        <f>IF(COUNTA(A82:C82,F82:H82,J82)=0,"",IFERROR(IF(OR(A82="",B82="",C82=""),"Missing required fields",IF(D82="","Owner allocation not found",IF(COUNTIFS('Facility Periods'!$A$6:$A$105,A82,'Facility Periods'!$B$6:$B$105,B82)=0,"Facility period not found",IF(G82="","Status needed",IF(AND(G82="Paid",ABS(IF(F82="",0,F82)-IF(E82="",0,E82))&gt;Assumptions!$B$5),"Paid amount differs from schedule",IF(AND(G82="Partially Paid",OR(F82="",F82&lt;=0,F82&gt;=E82)),"Review partial payment",IF(AND(OR(G82="Planned",G82="Approved",G82="Partially Paid"),H82=""),"Due date needed",IF(AND(OR(G82="Planned",G82="Approved",G82="Partially Paid"),H82&lt;&gt;"",H82&lt;Assumptions!$B$3,IF(E82="",0,E82)-IF(F82="",0,F82)&gt;Assumptions!$B$5),"Past due - review",IF(AND(OR(G82="Planned",G82="Approved",G82="Partially Paid"),H82&lt;&gt;"",H82&gt;=Assumptions!$B$3,H82&lt;=Assumptions!$B$3+Assumptions!$B$4,IF(E82="",0,E82)-IF(F82="",0,F82)&gt;Assumptions!$B$5),"Due soon",IF(AND(F82&lt;&gt;"",E82&lt;&gt;"",F82&gt;E82+Assumptions!$B$5),"Paid amount exceeds schedule","")))))))))),"Invalid value - review"))</f>
        <v/>
      </c>
      <c r="J82" s="15" t="n"/>
    </row>
    <row r="83" ht="24" customHeight="1">
      <c r="A83" s="15" t="n"/>
      <c r="B83" s="16" t="n"/>
      <c r="C83" s="15" t="n"/>
      <c r="D83" s="19">
        <f>IF(OR(A83="",C83=""),"",IF(COUNTIFS(Assumptions!$A$9:$A$108,A83,Assumptions!$B$9:$B$108,C83,Assumptions!$D$9:$D$108,"Active")=0,"",IFERROR(SUMIFS(Assumptions!$C$9:$C$108,Assumptions!$A$9:$A$108,A83,Assumptions!$B$9:$B$108,C83,Assumptions!$D$9:$D$108,"Active"),"")))</f>
        <v/>
      </c>
      <c r="E83" s="12">
        <f>IF(OR(A83="",B83="",C83="",D83=""),"",IF(G83="Canceled",0,IF(COUNTIFS('Facility Periods'!$A$6:$A$105,A83,'Facility Periods'!$B$6:$B$105,B83)=0,"",IFERROR(SUMIFS('Facility Periods'!$E$6:$E$105,'Facility Periods'!$A$6:$A$105,A83,'Facility Periods'!$B$6:$B$105,B83)*D83,""))))</f>
        <v/>
      </c>
      <c r="F83" s="17" t="n"/>
      <c r="G83" s="18" t="n"/>
      <c r="H83" s="16" t="n"/>
      <c r="I83" s="11">
        <f>IF(COUNTA(A83:C83,F83:H83,J83)=0,"",IFERROR(IF(OR(A83="",B83="",C83=""),"Missing required fields",IF(D83="","Owner allocation not found",IF(COUNTIFS('Facility Periods'!$A$6:$A$105,A83,'Facility Periods'!$B$6:$B$105,B83)=0,"Facility period not found",IF(G83="","Status needed",IF(AND(G83="Paid",ABS(IF(F83="",0,F83)-IF(E83="",0,E83))&gt;Assumptions!$B$5),"Paid amount differs from schedule",IF(AND(G83="Partially Paid",OR(F83="",F83&lt;=0,F83&gt;=E83)),"Review partial payment",IF(AND(OR(G83="Planned",G83="Approved",G83="Partially Paid"),H83=""),"Due date needed",IF(AND(OR(G83="Planned",G83="Approved",G83="Partially Paid"),H83&lt;&gt;"",H83&lt;Assumptions!$B$3,IF(E83="",0,E83)-IF(F83="",0,F83)&gt;Assumptions!$B$5),"Past due - review",IF(AND(OR(G83="Planned",G83="Approved",G83="Partially Paid"),H83&lt;&gt;"",H83&gt;=Assumptions!$B$3,H83&lt;=Assumptions!$B$3+Assumptions!$B$4,IF(E83="",0,E83)-IF(F83="",0,F83)&gt;Assumptions!$B$5),"Due soon",IF(AND(F83&lt;&gt;"",E83&lt;&gt;"",F83&gt;E83+Assumptions!$B$5),"Paid amount exceeds schedule","")))))))))),"Invalid value - review"))</f>
        <v/>
      </c>
      <c r="J83" s="15" t="n"/>
    </row>
    <row r="84" ht="24" customHeight="1">
      <c r="A84" s="15" t="n"/>
      <c r="B84" s="16" t="n"/>
      <c r="C84" s="15" t="n"/>
      <c r="D84" s="13">
        <f>IF(OR(A84="",C84=""),"",IF(COUNTIFS(Assumptions!$A$9:$A$108,A84,Assumptions!$B$9:$B$108,C84,Assumptions!$D$9:$D$108,"Active")=0,"",IFERROR(SUMIFS(Assumptions!$C$9:$C$108,Assumptions!$A$9:$A$108,A84,Assumptions!$B$9:$B$108,C84,Assumptions!$D$9:$D$108,"Active"),"")))</f>
        <v/>
      </c>
      <c r="E84" s="8">
        <f>IF(OR(A84="",B84="",C84="",D84=""),"",IF(G84="Canceled",0,IF(COUNTIFS('Facility Periods'!$A$6:$A$105,A84,'Facility Periods'!$B$6:$B$105,B84)=0,"",IFERROR(SUMIFS('Facility Periods'!$E$6:$E$105,'Facility Periods'!$A$6:$A$105,A84,'Facility Periods'!$B$6:$B$105,B84)*D84,""))))</f>
        <v/>
      </c>
      <c r="F84" s="17" t="n"/>
      <c r="G84" s="18" t="n"/>
      <c r="H84" s="16" t="n"/>
      <c r="I84" s="7">
        <f>IF(COUNTA(A84:C84,F84:H84,J84)=0,"",IFERROR(IF(OR(A84="",B84="",C84=""),"Missing required fields",IF(D84="","Owner allocation not found",IF(COUNTIFS('Facility Periods'!$A$6:$A$105,A84,'Facility Periods'!$B$6:$B$105,B84)=0,"Facility period not found",IF(G84="","Status needed",IF(AND(G84="Paid",ABS(IF(F84="",0,F84)-IF(E84="",0,E84))&gt;Assumptions!$B$5),"Paid amount differs from schedule",IF(AND(G84="Partially Paid",OR(F84="",F84&lt;=0,F84&gt;=E84)),"Review partial payment",IF(AND(OR(G84="Planned",G84="Approved",G84="Partially Paid"),H84=""),"Due date needed",IF(AND(OR(G84="Planned",G84="Approved",G84="Partially Paid"),H84&lt;&gt;"",H84&lt;Assumptions!$B$3,IF(E84="",0,E84)-IF(F84="",0,F84)&gt;Assumptions!$B$5),"Past due - review",IF(AND(OR(G84="Planned",G84="Approved",G84="Partially Paid"),H84&lt;&gt;"",H84&gt;=Assumptions!$B$3,H84&lt;=Assumptions!$B$3+Assumptions!$B$4,IF(E84="",0,E84)-IF(F84="",0,F84)&gt;Assumptions!$B$5),"Due soon",IF(AND(F84&lt;&gt;"",E84&lt;&gt;"",F84&gt;E84+Assumptions!$B$5),"Paid amount exceeds schedule","")))))))))),"Invalid value - review"))</f>
        <v/>
      </c>
      <c r="J84" s="15" t="n"/>
    </row>
    <row r="85" ht="24" customHeight="1">
      <c r="A85" s="15" t="n"/>
      <c r="B85" s="16" t="n"/>
      <c r="C85" s="15" t="n"/>
      <c r="D85" s="19">
        <f>IF(OR(A85="",C85=""),"",IF(COUNTIFS(Assumptions!$A$9:$A$108,A85,Assumptions!$B$9:$B$108,C85,Assumptions!$D$9:$D$108,"Active")=0,"",IFERROR(SUMIFS(Assumptions!$C$9:$C$108,Assumptions!$A$9:$A$108,A85,Assumptions!$B$9:$B$108,C85,Assumptions!$D$9:$D$108,"Active"),"")))</f>
        <v/>
      </c>
      <c r="E85" s="12">
        <f>IF(OR(A85="",B85="",C85="",D85=""),"",IF(G85="Canceled",0,IF(COUNTIFS('Facility Periods'!$A$6:$A$105,A85,'Facility Periods'!$B$6:$B$105,B85)=0,"",IFERROR(SUMIFS('Facility Periods'!$E$6:$E$105,'Facility Periods'!$A$6:$A$105,A85,'Facility Periods'!$B$6:$B$105,B85)*D85,""))))</f>
        <v/>
      </c>
      <c r="F85" s="17" t="n"/>
      <c r="G85" s="18" t="n"/>
      <c r="H85" s="16" t="n"/>
      <c r="I85" s="11">
        <f>IF(COUNTA(A85:C85,F85:H85,J85)=0,"",IFERROR(IF(OR(A85="",B85="",C85=""),"Missing required fields",IF(D85="","Owner allocation not found",IF(COUNTIFS('Facility Periods'!$A$6:$A$105,A85,'Facility Periods'!$B$6:$B$105,B85)=0,"Facility period not found",IF(G85="","Status needed",IF(AND(G85="Paid",ABS(IF(F85="",0,F85)-IF(E85="",0,E85))&gt;Assumptions!$B$5),"Paid amount differs from schedule",IF(AND(G85="Partially Paid",OR(F85="",F85&lt;=0,F85&gt;=E85)),"Review partial payment",IF(AND(OR(G85="Planned",G85="Approved",G85="Partially Paid"),H85=""),"Due date needed",IF(AND(OR(G85="Planned",G85="Approved",G85="Partially Paid"),H85&lt;&gt;"",H85&lt;Assumptions!$B$3,IF(E85="",0,E85)-IF(F85="",0,F85)&gt;Assumptions!$B$5),"Past due - review",IF(AND(OR(G85="Planned",G85="Approved",G85="Partially Paid"),H85&lt;&gt;"",H85&gt;=Assumptions!$B$3,H85&lt;=Assumptions!$B$3+Assumptions!$B$4,IF(E85="",0,E85)-IF(F85="",0,F85)&gt;Assumptions!$B$5),"Due soon",IF(AND(F85&lt;&gt;"",E85&lt;&gt;"",F85&gt;E85+Assumptions!$B$5),"Paid amount exceeds schedule","")))))))))),"Invalid value - review"))</f>
        <v/>
      </c>
      <c r="J85" s="15" t="n"/>
    </row>
    <row r="86" ht="24" customHeight="1">
      <c r="A86" s="15" t="n"/>
      <c r="B86" s="16" t="n"/>
      <c r="C86" s="15" t="n"/>
      <c r="D86" s="13">
        <f>IF(OR(A86="",C86=""),"",IF(COUNTIFS(Assumptions!$A$9:$A$108,A86,Assumptions!$B$9:$B$108,C86,Assumptions!$D$9:$D$108,"Active")=0,"",IFERROR(SUMIFS(Assumptions!$C$9:$C$108,Assumptions!$A$9:$A$108,A86,Assumptions!$B$9:$B$108,C86,Assumptions!$D$9:$D$108,"Active"),"")))</f>
        <v/>
      </c>
      <c r="E86" s="8">
        <f>IF(OR(A86="",B86="",C86="",D86=""),"",IF(G86="Canceled",0,IF(COUNTIFS('Facility Periods'!$A$6:$A$105,A86,'Facility Periods'!$B$6:$B$105,B86)=0,"",IFERROR(SUMIFS('Facility Periods'!$E$6:$E$105,'Facility Periods'!$A$6:$A$105,A86,'Facility Periods'!$B$6:$B$105,B86)*D86,""))))</f>
        <v/>
      </c>
      <c r="F86" s="17" t="n"/>
      <c r="G86" s="18" t="n"/>
      <c r="H86" s="16" t="n"/>
      <c r="I86" s="7">
        <f>IF(COUNTA(A86:C86,F86:H86,J86)=0,"",IFERROR(IF(OR(A86="",B86="",C86=""),"Missing required fields",IF(D86="","Owner allocation not found",IF(COUNTIFS('Facility Periods'!$A$6:$A$105,A86,'Facility Periods'!$B$6:$B$105,B86)=0,"Facility period not found",IF(G86="","Status needed",IF(AND(G86="Paid",ABS(IF(F86="",0,F86)-IF(E86="",0,E86))&gt;Assumptions!$B$5),"Paid amount differs from schedule",IF(AND(G86="Partially Paid",OR(F86="",F86&lt;=0,F86&gt;=E86)),"Review partial payment",IF(AND(OR(G86="Planned",G86="Approved",G86="Partially Paid"),H86=""),"Due date needed",IF(AND(OR(G86="Planned",G86="Approved",G86="Partially Paid"),H86&lt;&gt;"",H86&lt;Assumptions!$B$3,IF(E86="",0,E86)-IF(F86="",0,F86)&gt;Assumptions!$B$5),"Past due - review",IF(AND(OR(G86="Planned",G86="Approved",G86="Partially Paid"),H86&lt;&gt;"",H86&gt;=Assumptions!$B$3,H86&lt;=Assumptions!$B$3+Assumptions!$B$4,IF(E86="",0,E86)-IF(F86="",0,F86)&gt;Assumptions!$B$5),"Due soon",IF(AND(F86&lt;&gt;"",E86&lt;&gt;"",F86&gt;E86+Assumptions!$B$5),"Paid amount exceeds schedule","")))))))))),"Invalid value - review"))</f>
        <v/>
      </c>
      <c r="J86" s="15" t="n"/>
    </row>
    <row r="87" ht="24" customHeight="1">
      <c r="A87" s="15" t="n"/>
      <c r="B87" s="16" t="n"/>
      <c r="C87" s="15" t="n"/>
      <c r="D87" s="19">
        <f>IF(OR(A87="",C87=""),"",IF(COUNTIFS(Assumptions!$A$9:$A$108,A87,Assumptions!$B$9:$B$108,C87,Assumptions!$D$9:$D$108,"Active")=0,"",IFERROR(SUMIFS(Assumptions!$C$9:$C$108,Assumptions!$A$9:$A$108,A87,Assumptions!$B$9:$B$108,C87,Assumptions!$D$9:$D$108,"Active"),"")))</f>
        <v/>
      </c>
      <c r="E87" s="12">
        <f>IF(OR(A87="",B87="",C87="",D87=""),"",IF(G87="Canceled",0,IF(COUNTIFS('Facility Periods'!$A$6:$A$105,A87,'Facility Periods'!$B$6:$B$105,B87)=0,"",IFERROR(SUMIFS('Facility Periods'!$E$6:$E$105,'Facility Periods'!$A$6:$A$105,A87,'Facility Periods'!$B$6:$B$105,B87)*D87,""))))</f>
        <v/>
      </c>
      <c r="F87" s="17" t="n"/>
      <c r="G87" s="18" t="n"/>
      <c r="H87" s="16" t="n"/>
      <c r="I87" s="11">
        <f>IF(COUNTA(A87:C87,F87:H87,J87)=0,"",IFERROR(IF(OR(A87="",B87="",C87=""),"Missing required fields",IF(D87="","Owner allocation not found",IF(COUNTIFS('Facility Periods'!$A$6:$A$105,A87,'Facility Periods'!$B$6:$B$105,B87)=0,"Facility period not found",IF(G87="","Status needed",IF(AND(G87="Paid",ABS(IF(F87="",0,F87)-IF(E87="",0,E87))&gt;Assumptions!$B$5),"Paid amount differs from schedule",IF(AND(G87="Partially Paid",OR(F87="",F87&lt;=0,F87&gt;=E87)),"Review partial payment",IF(AND(OR(G87="Planned",G87="Approved",G87="Partially Paid"),H87=""),"Due date needed",IF(AND(OR(G87="Planned",G87="Approved",G87="Partially Paid"),H87&lt;&gt;"",H87&lt;Assumptions!$B$3,IF(E87="",0,E87)-IF(F87="",0,F87)&gt;Assumptions!$B$5),"Past due - review",IF(AND(OR(G87="Planned",G87="Approved",G87="Partially Paid"),H87&lt;&gt;"",H87&gt;=Assumptions!$B$3,H87&lt;=Assumptions!$B$3+Assumptions!$B$4,IF(E87="",0,E87)-IF(F87="",0,F87)&gt;Assumptions!$B$5),"Due soon",IF(AND(F87&lt;&gt;"",E87&lt;&gt;"",F87&gt;E87+Assumptions!$B$5),"Paid amount exceeds schedule","")))))))))),"Invalid value - review"))</f>
        <v/>
      </c>
      <c r="J87" s="15" t="n"/>
    </row>
    <row r="88" ht="24" customHeight="1">
      <c r="A88" s="15" t="n"/>
      <c r="B88" s="16" t="n"/>
      <c r="C88" s="15" t="n"/>
      <c r="D88" s="13">
        <f>IF(OR(A88="",C88=""),"",IF(COUNTIFS(Assumptions!$A$9:$A$108,A88,Assumptions!$B$9:$B$108,C88,Assumptions!$D$9:$D$108,"Active")=0,"",IFERROR(SUMIFS(Assumptions!$C$9:$C$108,Assumptions!$A$9:$A$108,A88,Assumptions!$B$9:$B$108,C88,Assumptions!$D$9:$D$108,"Active"),"")))</f>
        <v/>
      </c>
      <c r="E88" s="8">
        <f>IF(OR(A88="",B88="",C88="",D88=""),"",IF(G88="Canceled",0,IF(COUNTIFS('Facility Periods'!$A$6:$A$105,A88,'Facility Periods'!$B$6:$B$105,B88)=0,"",IFERROR(SUMIFS('Facility Periods'!$E$6:$E$105,'Facility Periods'!$A$6:$A$105,A88,'Facility Periods'!$B$6:$B$105,B88)*D88,""))))</f>
        <v/>
      </c>
      <c r="F88" s="17" t="n"/>
      <c r="G88" s="18" t="n"/>
      <c r="H88" s="16" t="n"/>
      <c r="I88" s="7">
        <f>IF(COUNTA(A88:C88,F88:H88,J88)=0,"",IFERROR(IF(OR(A88="",B88="",C88=""),"Missing required fields",IF(D88="","Owner allocation not found",IF(COUNTIFS('Facility Periods'!$A$6:$A$105,A88,'Facility Periods'!$B$6:$B$105,B88)=0,"Facility period not found",IF(G88="","Status needed",IF(AND(G88="Paid",ABS(IF(F88="",0,F88)-IF(E88="",0,E88))&gt;Assumptions!$B$5),"Paid amount differs from schedule",IF(AND(G88="Partially Paid",OR(F88="",F88&lt;=0,F88&gt;=E88)),"Review partial payment",IF(AND(OR(G88="Planned",G88="Approved",G88="Partially Paid"),H88=""),"Due date needed",IF(AND(OR(G88="Planned",G88="Approved",G88="Partially Paid"),H88&lt;&gt;"",H88&lt;Assumptions!$B$3,IF(E88="",0,E88)-IF(F88="",0,F88)&gt;Assumptions!$B$5),"Past due - review",IF(AND(OR(G88="Planned",G88="Approved",G88="Partially Paid"),H88&lt;&gt;"",H88&gt;=Assumptions!$B$3,H88&lt;=Assumptions!$B$3+Assumptions!$B$4,IF(E88="",0,E88)-IF(F88="",0,F88)&gt;Assumptions!$B$5),"Due soon",IF(AND(F88&lt;&gt;"",E88&lt;&gt;"",F88&gt;E88+Assumptions!$B$5),"Paid amount exceeds schedule","")))))))))),"Invalid value - review"))</f>
        <v/>
      </c>
      <c r="J88" s="15" t="n"/>
    </row>
    <row r="89" ht="24" customHeight="1">
      <c r="A89" s="15" t="n"/>
      <c r="B89" s="16" t="n"/>
      <c r="C89" s="15" t="n"/>
      <c r="D89" s="19">
        <f>IF(OR(A89="",C89=""),"",IF(COUNTIFS(Assumptions!$A$9:$A$108,A89,Assumptions!$B$9:$B$108,C89,Assumptions!$D$9:$D$108,"Active")=0,"",IFERROR(SUMIFS(Assumptions!$C$9:$C$108,Assumptions!$A$9:$A$108,A89,Assumptions!$B$9:$B$108,C89,Assumptions!$D$9:$D$108,"Active"),"")))</f>
        <v/>
      </c>
      <c r="E89" s="12">
        <f>IF(OR(A89="",B89="",C89="",D89=""),"",IF(G89="Canceled",0,IF(COUNTIFS('Facility Periods'!$A$6:$A$105,A89,'Facility Periods'!$B$6:$B$105,B89)=0,"",IFERROR(SUMIFS('Facility Periods'!$E$6:$E$105,'Facility Periods'!$A$6:$A$105,A89,'Facility Periods'!$B$6:$B$105,B89)*D89,""))))</f>
        <v/>
      </c>
      <c r="F89" s="17" t="n"/>
      <c r="G89" s="18" t="n"/>
      <c r="H89" s="16" t="n"/>
      <c r="I89" s="11">
        <f>IF(COUNTA(A89:C89,F89:H89,J89)=0,"",IFERROR(IF(OR(A89="",B89="",C89=""),"Missing required fields",IF(D89="","Owner allocation not found",IF(COUNTIFS('Facility Periods'!$A$6:$A$105,A89,'Facility Periods'!$B$6:$B$105,B89)=0,"Facility period not found",IF(G89="","Status needed",IF(AND(G89="Paid",ABS(IF(F89="",0,F89)-IF(E89="",0,E89))&gt;Assumptions!$B$5),"Paid amount differs from schedule",IF(AND(G89="Partially Paid",OR(F89="",F89&lt;=0,F89&gt;=E89)),"Review partial payment",IF(AND(OR(G89="Planned",G89="Approved",G89="Partially Paid"),H89=""),"Due date needed",IF(AND(OR(G89="Planned",G89="Approved",G89="Partially Paid"),H89&lt;&gt;"",H89&lt;Assumptions!$B$3,IF(E89="",0,E89)-IF(F89="",0,F89)&gt;Assumptions!$B$5),"Past due - review",IF(AND(OR(G89="Planned",G89="Approved",G89="Partially Paid"),H89&lt;&gt;"",H89&gt;=Assumptions!$B$3,H89&lt;=Assumptions!$B$3+Assumptions!$B$4,IF(E89="",0,E89)-IF(F89="",0,F89)&gt;Assumptions!$B$5),"Due soon",IF(AND(F89&lt;&gt;"",E89&lt;&gt;"",F89&gt;E89+Assumptions!$B$5),"Paid amount exceeds schedule","")))))))))),"Invalid value - review"))</f>
        <v/>
      </c>
      <c r="J89" s="15" t="n"/>
    </row>
    <row r="90" ht="24" customHeight="1">
      <c r="A90" s="15" t="n"/>
      <c r="B90" s="16" t="n"/>
      <c r="C90" s="15" t="n"/>
      <c r="D90" s="13">
        <f>IF(OR(A90="",C90=""),"",IF(COUNTIFS(Assumptions!$A$9:$A$108,A90,Assumptions!$B$9:$B$108,C90,Assumptions!$D$9:$D$108,"Active")=0,"",IFERROR(SUMIFS(Assumptions!$C$9:$C$108,Assumptions!$A$9:$A$108,A90,Assumptions!$B$9:$B$108,C90,Assumptions!$D$9:$D$108,"Active"),"")))</f>
        <v/>
      </c>
      <c r="E90" s="8">
        <f>IF(OR(A90="",B90="",C90="",D90=""),"",IF(G90="Canceled",0,IF(COUNTIFS('Facility Periods'!$A$6:$A$105,A90,'Facility Periods'!$B$6:$B$105,B90)=0,"",IFERROR(SUMIFS('Facility Periods'!$E$6:$E$105,'Facility Periods'!$A$6:$A$105,A90,'Facility Periods'!$B$6:$B$105,B90)*D90,""))))</f>
        <v/>
      </c>
      <c r="F90" s="17" t="n"/>
      <c r="G90" s="18" t="n"/>
      <c r="H90" s="16" t="n"/>
      <c r="I90" s="7">
        <f>IF(COUNTA(A90:C90,F90:H90,J90)=0,"",IFERROR(IF(OR(A90="",B90="",C90=""),"Missing required fields",IF(D90="","Owner allocation not found",IF(COUNTIFS('Facility Periods'!$A$6:$A$105,A90,'Facility Periods'!$B$6:$B$105,B90)=0,"Facility period not found",IF(G90="","Status needed",IF(AND(G90="Paid",ABS(IF(F90="",0,F90)-IF(E90="",0,E90))&gt;Assumptions!$B$5),"Paid amount differs from schedule",IF(AND(G90="Partially Paid",OR(F90="",F90&lt;=0,F90&gt;=E90)),"Review partial payment",IF(AND(OR(G90="Planned",G90="Approved",G90="Partially Paid"),H90=""),"Due date needed",IF(AND(OR(G90="Planned",G90="Approved",G90="Partially Paid"),H90&lt;&gt;"",H90&lt;Assumptions!$B$3,IF(E90="",0,E90)-IF(F90="",0,F90)&gt;Assumptions!$B$5),"Past due - review",IF(AND(OR(G90="Planned",G90="Approved",G90="Partially Paid"),H90&lt;&gt;"",H90&gt;=Assumptions!$B$3,H90&lt;=Assumptions!$B$3+Assumptions!$B$4,IF(E90="",0,E90)-IF(F90="",0,F90)&gt;Assumptions!$B$5),"Due soon",IF(AND(F90&lt;&gt;"",E90&lt;&gt;"",F90&gt;E90+Assumptions!$B$5),"Paid amount exceeds schedule","")))))))))),"Invalid value - review"))</f>
        <v/>
      </c>
      <c r="J90" s="15" t="n"/>
    </row>
    <row r="91" ht="24" customHeight="1">
      <c r="A91" s="15" t="n"/>
      <c r="B91" s="16" t="n"/>
      <c r="C91" s="15" t="n"/>
      <c r="D91" s="19">
        <f>IF(OR(A91="",C91=""),"",IF(COUNTIFS(Assumptions!$A$9:$A$108,A91,Assumptions!$B$9:$B$108,C91,Assumptions!$D$9:$D$108,"Active")=0,"",IFERROR(SUMIFS(Assumptions!$C$9:$C$108,Assumptions!$A$9:$A$108,A91,Assumptions!$B$9:$B$108,C91,Assumptions!$D$9:$D$108,"Active"),"")))</f>
        <v/>
      </c>
      <c r="E91" s="12">
        <f>IF(OR(A91="",B91="",C91="",D91=""),"",IF(G91="Canceled",0,IF(COUNTIFS('Facility Periods'!$A$6:$A$105,A91,'Facility Periods'!$B$6:$B$105,B91)=0,"",IFERROR(SUMIFS('Facility Periods'!$E$6:$E$105,'Facility Periods'!$A$6:$A$105,A91,'Facility Periods'!$B$6:$B$105,B91)*D91,""))))</f>
        <v/>
      </c>
      <c r="F91" s="17" t="n"/>
      <c r="G91" s="18" t="n"/>
      <c r="H91" s="16" t="n"/>
      <c r="I91" s="11">
        <f>IF(COUNTA(A91:C91,F91:H91,J91)=0,"",IFERROR(IF(OR(A91="",B91="",C91=""),"Missing required fields",IF(D91="","Owner allocation not found",IF(COUNTIFS('Facility Periods'!$A$6:$A$105,A91,'Facility Periods'!$B$6:$B$105,B91)=0,"Facility period not found",IF(G91="","Status needed",IF(AND(G91="Paid",ABS(IF(F91="",0,F91)-IF(E91="",0,E91))&gt;Assumptions!$B$5),"Paid amount differs from schedule",IF(AND(G91="Partially Paid",OR(F91="",F91&lt;=0,F91&gt;=E91)),"Review partial payment",IF(AND(OR(G91="Planned",G91="Approved",G91="Partially Paid"),H91=""),"Due date needed",IF(AND(OR(G91="Planned",G91="Approved",G91="Partially Paid"),H91&lt;&gt;"",H91&lt;Assumptions!$B$3,IF(E91="",0,E91)-IF(F91="",0,F91)&gt;Assumptions!$B$5),"Past due - review",IF(AND(OR(G91="Planned",G91="Approved",G91="Partially Paid"),H91&lt;&gt;"",H91&gt;=Assumptions!$B$3,H91&lt;=Assumptions!$B$3+Assumptions!$B$4,IF(E91="",0,E91)-IF(F91="",0,F91)&gt;Assumptions!$B$5),"Due soon",IF(AND(F91&lt;&gt;"",E91&lt;&gt;"",F91&gt;E91+Assumptions!$B$5),"Paid amount exceeds schedule","")))))))))),"Invalid value - review"))</f>
        <v/>
      </c>
      <c r="J91" s="15" t="n"/>
    </row>
    <row r="92" ht="24" customHeight="1">
      <c r="A92" s="15" t="n"/>
      <c r="B92" s="16" t="n"/>
      <c r="C92" s="15" t="n"/>
      <c r="D92" s="13">
        <f>IF(OR(A92="",C92=""),"",IF(COUNTIFS(Assumptions!$A$9:$A$108,A92,Assumptions!$B$9:$B$108,C92,Assumptions!$D$9:$D$108,"Active")=0,"",IFERROR(SUMIFS(Assumptions!$C$9:$C$108,Assumptions!$A$9:$A$108,A92,Assumptions!$B$9:$B$108,C92,Assumptions!$D$9:$D$108,"Active"),"")))</f>
        <v/>
      </c>
      <c r="E92" s="8">
        <f>IF(OR(A92="",B92="",C92="",D92=""),"",IF(G92="Canceled",0,IF(COUNTIFS('Facility Periods'!$A$6:$A$105,A92,'Facility Periods'!$B$6:$B$105,B92)=0,"",IFERROR(SUMIFS('Facility Periods'!$E$6:$E$105,'Facility Periods'!$A$6:$A$105,A92,'Facility Periods'!$B$6:$B$105,B92)*D92,""))))</f>
        <v/>
      </c>
      <c r="F92" s="17" t="n"/>
      <c r="G92" s="18" t="n"/>
      <c r="H92" s="16" t="n"/>
      <c r="I92" s="7">
        <f>IF(COUNTA(A92:C92,F92:H92,J92)=0,"",IFERROR(IF(OR(A92="",B92="",C92=""),"Missing required fields",IF(D92="","Owner allocation not found",IF(COUNTIFS('Facility Periods'!$A$6:$A$105,A92,'Facility Periods'!$B$6:$B$105,B92)=0,"Facility period not found",IF(G92="","Status needed",IF(AND(G92="Paid",ABS(IF(F92="",0,F92)-IF(E92="",0,E92))&gt;Assumptions!$B$5),"Paid amount differs from schedule",IF(AND(G92="Partially Paid",OR(F92="",F92&lt;=0,F92&gt;=E92)),"Review partial payment",IF(AND(OR(G92="Planned",G92="Approved",G92="Partially Paid"),H92=""),"Due date needed",IF(AND(OR(G92="Planned",G92="Approved",G92="Partially Paid"),H92&lt;&gt;"",H92&lt;Assumptions!$B$3,IF(E92="",0,E92)-IF(F92="",0,F92)&gt;Assumptions!$B$5),"Past due - review",IF(AND(OR(G92="Planned",G92="Approved",G92="Partially Paid"),H92&lt;&gt;"",H92&gt;=Assumptions!$B$3,H92&lt;=Assumptions!$B$3+Assumptions!$B$4,IF(E92="",0,E92)-IF(F92="",0,F92)&gt;Assumptions!$B$5),"Due soon",IF(AND(F92&lt;&gt;"",E92&lt;&gt;"",F92&gt;E92+Assumptions!$B$5),"Paid amount exceeds schedule","")))))))))),"Invalid value - review"))</f>
        <v/>
      </c>
      <c r="J92" s="15" t="n"/>
    </row>
    <row r="93" ht="24" customHeight="1">
      <c r="A93" s="15" t="n"/>
      <c r="B93" s="16" t="n"/>
      <c r="C93" s="15" t="n"/>
      <c r="D93" s="19">
        <f>IF(OR(A93="",C93=""),"",IF(COUNTIFS(Assumptions!$A$9:$A$108,A93,Assumptions!$B$9:$B$108,C93,Assumptions!$D$9:$D$108,"Active")=0,"",IFERROR(SUMIFS(Assumptions!$C$9:$C$108,Assumptions!$A$9:$A$108,A93,Assumptions!$B$9:$B$108,C93,Assumptions!$D$9:$D$108,"Active"),"")))</f>
        <v/>
      </c>
      <c r="E93" s="12">
        <f>IF(OR(A93="",B93="",C93="",D93=""),"",IF(G93="Canceled",0,IF(COUNTIFS('Facility Periods'!$A$6:$A$105,A93,'Facility Periods'!$B$6:$B$105,B93)=0,"",IFERROR(SUMIFS('Facility Periods'!$E$6:$E$105,'Facility Periods'!$A$6:$A$105,A93,'Facility Periods'!$B$6:$B$105,B93)*D93,""))))</f>
        <v/>
      </c>
      <c r="F93" s="17" t="n"/>
      <c r="G93" s="18" t="n"/>
      <c r="H93" s="16" t="n"/>
      <c r="I93" s="11">
        <f>IF(COUNTA(A93:C93,F93:H93,J93)=0,"",IFERROR(IF(OR(A93="",B93="",C93=""),"Missing required fields",IF(D93="","Owner allocation not found",IF(COUNTIFS('Facility Periods'!$A$6:$A$105,A93,'Facility Periods'!$B$6:$B$105,B93)=0,"Facility period not found",IF(G93="","Status needed",IF(AND(G93="Paid",ABS(IF(F93="",0,F93)-IF(E93="",0,E93))&gt;Assumptions!$B$5),"Paid amount differs from schedule",IF(AND(G93="Partially Paid",OR(F93="",F93&lt;=0,F93&gt;=E93)),"Review partial payment",IF(AND(OR(G93="Planned",G93="Approved",G93="Partially Paid"),H93=""),"Due date needed",IF(AND(OR(G93="Planned",G93="Approved",G93="Partially Paid"),H93&lt;&gt;"",H93&lt;Assumptions!$B$3,IF(E93="",0,E93)-IF(F93="",0,F93)&gt;Assumptions!$B$5),"Past due - review",IF(AND(OR(G93="Planned",G93="Approved",G93="Partially Paid"),H93&lt;&gt;"",H93&gt;=Assumptions!$B$3,H93&lt;=Assumptions!$B$3+Assumptions!$B$4,IF(E93="",0,E93)-IF(F93="",0,F93)&gt;Assumptions!$B$5),"Due soon",IF(AND(F93&lt;&gt;"",E93&lt;&gt;"",F93&gt;E93+Assumptions!$B$5),"Paid amount exceeds schedule","")))))))))),"Invalid value - review"))</f>
        <v/>
      </c>
      <c r="J93" s="15" t="n"/>
    </row>
    <row r="94" ht="24" customHeight="1">
      <c r="A94" s="15" t="n"/>
      <c r="B94" s="16" t="n"/>
      <c r="C94" s="15" t="n"/>
      <c r="D94" s="13">
        <f>IF(OR(A94="",C94=""),"",IF(COUNTIFS(Assumptions!$A$9:$A$108,A94,Assumptions!$B$9:$B$108,C94,Assumptions!$D$9:$D$108,"Active")=0,"",IFERROR(SUMIFS(Assumptions!$C$9:$C$108,Assumptions!$A$9:$A$108,A94,Assumptions!$B$9:$B$108,C94,Assumptions!$D$9:$D$108,"Active"),"")))</f>
        <v/>
      </c>
      <c r="E94" s="8">
        <f>IF(OR(A94="",B94="",C94="",D94=""),"",IF(G94="Canceled",0,IF(COUNTIFS('Facility Periods'!$A$6:$A$105,A94,'Facility Periods'!$B$6:$B$105,B94)=0,"",IFERROR(SUMIFS('Facility Periods'!$E$6:$E$105,'Facility Periods'!$A$6:$A$105,A94,'Facility Periods'!$B$6:$B$105,B94)*D94,""))))</f>
        <v/>
      </c>
      <c r="F94" s="17" t="n"/>
      <c r="G94" s="18" t="n"/>
      <c r="H94" s="16" t="n"/>
      <c r="I94" s="7">
        <f>IF(COUNTA(A94:C94,F94:H94,J94)=0,"",IFERROR(IF(OR(A94="",B94="",C94=""),"Missing required fields",IF(D94="","Owner allocation not found",IF(COUNTIFS('Facility Periods'!$A$6:$A$105,A94,'Facility Periods'!$B$6:$B$105,B94)=0,"Facility period not found",IF(G94="","Status needed",IF(AND(G94="Paid",ABS(IF(F94="",0,F94)-IF(E94="",0,E94))&gt;Assumptions!$B$5),"Paid amount differs from schedule",IF(AND(G94="Partially Paid",OR(F94="",F94&lt;=0,F94&gt;=E94)),"Review partial payment",IF(AND(OR(G94="Planned",G94="Approved",G94="Partially Paid"),H94=""),"Due date needed",IF(AND(OR(G94="Planned",G94="Approved",G94="Partially Paid"),H94&lt;&gt;"",H94&lt;Assumptions!$B$3,IF(E94="",0,E94)-IF(F94="",0,F94)&gt;Assumptions!$B$5),"Past due - review",IF(AND(OR(G94="Planned",G94="Approved",G94="Partially Paid"),H94&lt;&gt;"",H94&gt;=Assumptions!$B$3,H94&lt;=Assumptions!$B$3+Assumptions!$B$4,IF(E94="",0,E94)-IF(F94="",0,F94)&gt;Assumptions!$B$5),"Due soon",IF(AND(F94&lt;&gt;"",E94&lt;&gt;"",F94&gt;E94+Assumptions!$B$5),"Paid amount exceeds schedule","")))))))))),"Invalid value - review"))</f>
        <v/>
      </c>
      <c r="J94" s="15" t="n"/>
    </row>
    <row r="95" ht="24" customHeight="1">
      <c r="A95" s="15" t="n"/>
      <c r="B95" s="16" t="n"/>
      <c r="C95" s="15" t="n"/>
      <c r="D95" s="19">
        <f>IF(OR(A95="",C95=""),"",IF(COUNTIFS(Assumptions!$A$9:$A$108,A95,Assumptions!$B$9:$B$108,C95,Assumptions!$D$9:$D$108,"Active")=0,"",IFERROR(SUMIFS(Assumptions!$C$9:$C$108,Assumptions!$A$9:$A$108,A95,Assumptions!$B$9:$B$108,C95,Assumptions!$D$9:$D$108,"Active"),"")))</f>
        <v/>
      </c>
      <c r="E95" s="12">
        <f>IF(OR(A95="",B95="",C95="",D95=""),"",IF(G95="Canceled",0,IF(COUNTIFS('Facility Periods'!$A$6:$A$105,A95,'Facility Periods'!$B$6:$B$105,B95)=0,"",IFERROR(SUMIFS('Facility Periods'!$E$6:$E$105,'Facility Periods'!$A$6:$A$105,A95,'Facility Periods'!$B$6:$B$105,B95)*D95,""))))</f>
        <v/>
      </c>
      <c r="F95" s="17" t="n"/>
      <c r="G95" s="18" t="n"/>
      <c r="H95" s="16" t="n"/>
      <c r="I95" s="11">
        <f>IF(COUNTA(A95:C95,F95:H95,J95)=0,"",IFERROR(IF(OR(A95="",B95="",C95=""),"Missing required fields",IF(D95="","Owner allocation not found",IF(COUNTIFS('Facility Periods'!$A$6:$A$105,A95,'Facility Periods'!$B$6:$B$105,B95)=0,"Facility period not found",IF(G95="","Status needed",IF(AND(G95="Paid",ABS(IF(F95="",0,F95)-IF(E95="",0,E95))&gt;Assumptions!$B$5),"Paid amount differs from schedule",IF(AND(G95="Partially Paid",OR(F95="",F95&lt;=0,F95&gt;=E95)),"Review partial payment",IF(AND(OR(G95="Planned",G95="Approved",G95="Partially Paid"),H95=""),"Due date needed",IF(AND(OR(G95="Planned",G95="Approved",G95="Partially Paid"),H95&lt;&gt;"",H95&lt;Assumptions!$B$3,IF(E95="",0,E95)-IF(F95="",0,F95)&gt;Assumptions!$B$5),"Past due - review",IF(AND(OR(G95="Planned",G95="Approved",G95="Partially Paid"),H95&lt;&gt;"",H95&gt;=Assumptions!$B$3,H95&lt;=Assumptions!$B$3+Assumptions!$B$4,IF(E95="",0,E95)-IF(F95="",0,F95)&gt;Assumptions!$B$5),"Due soon",IF(AND(F95&lt;&gt;"",E95&lt;&gt;"",F95&gt;E95+Assumptions!$B$5),"Paid amount exceeds schedule","")))))))))),"Invalid value - review"))</f>
        <v/>
      </c>
      <c r="J95" s="15" t="n"/>
    </row>
    <row r="96" ht="24" customHeight="1">
      <c r="A96" s="15" t="n"/>
      <c r="B96" s="16" t="n"/>
      <c r="C96" s="15" t="n"/>
      <c r="D96" s="13">
        <f>IF(OR(A96="",C96=""),"",IF(COUNTIFS(Assumptions!$A$9:$A$108,A96,Assumptions!$B$9:$B$108,C96,Assumptions!$D$9:$D$108,"Active")=0,"",IFERROR(SUMIFS(Assumptions!$C$9:$C$108,Assumptions!$A$9:$A$108,A96,Assumptions!$B$9:$B$108,C96,Assumptions!$D$9:$D$108,"Active"),"")))</f>
        <v/>
      </c>
      <c r="E96" s="8">
        <f>IF(OR(A96="",B96="",C96="",D96=""),"",IF(G96="Canceled",0,IF(COUNTIFS('Facility Periods'!$A$6:$A$105,A96,'Facility Periods'!$B$6:$B$105,B96)=0,"",IFERROR(SUMIFS('Facility Periods'!$E$6:$E$105,'Facility Periods'!$A$6:$A$105,A96,'Facility Periods'!$B$6:$B$105,B96)*D96,""))))</f>
        <v/>
      </c>
      <c r="F96" s="17" t="n"/>
      <c r="G96" s="18" t="n"/>
      <c r="H96" s="16" t="n"/>
      <c r="I96" s="7">
        <f>IF(COUNTA(A96:C96,F96:H96,J96)=0,"",IFERROR(IF(OR(A96="",B96="",C96=""),"Missing required fields",IF(D96="","Owner allocation not found",IF(COUNTIFS('Facility Periods'!$A$6:$A$105,A96,'Facility Periods'!$B$6:$B$105,B96)=0,"Facility period not found",IF(G96="","Status needed",IF(AND(G96="Paid",ABS(IF(F96="",0,F96)-IF(E96="",0,E96))&gt;Assumptions!$B$5),"Paid amount differs from schedule",IF(AND(G96="Partially Paid",OR(F96="",F96&lt;=0,F96&gt;=E96)),"Review partial payment",IF(AND(OR(G96="Planned",G96="Approved",G96="Partially Paid"),H96=""),"Due date needed",IF(AND(OR(G96="Planned",G96="Approved",G96="Partially Paid"),H96&lt;&gt;"",H96&lt;Assumptions!$B$3,IF(E96="",0,E96)-IF(F96="",0,F96)&gt;Assumptions!$B$5),"Past due - review",IF(AND(OR(G96="Planned",G96="Approved",G96="Partially Paid"),H96&lt;&gt;"",H96&gt;=Assumptions!$B$3,H96&lt;=Assumptions!$B$3+Assumptions!$B$4,IF(E96="",0,E96)-IF(F96="",0,F96)&gt;Assumptions!$B$5),"Due soon",IF(AND(F96&lt;&gt;"",E96&lt;&gt;"",F96&gt;E96+Assumptions!$B$5),"Paid amount exceeds schedule","")))))))))),"Invalid value - review"))</f>
        <v/>
      </c>
      <c r="J96" s="15" t="n"/>
    </row>
    <row r="97" ht="24" customHeight="1">
      <c r="A97" s="15" t="n"/>
      <c r="B97" s="16" t="n"/>
      <c r="C97" s="15" t="n"/>
      <c r="D97" s="19">
        <f>IF(OR(A97="",C97=""),"",IF(COUNTIFS(Assumptions!$A$9:$A$108,A97,Assumptions!$B$9:$B$108,C97,Assumptions!$D$9:$D$108,"Active")=0,"",IFERROR(SUMIFS(Assumptions!$C$9:$C$108,Assumptions!$A$9:$A$108,A97,Assumptions!$B$9:$B$108,C97,Assumptions!$D$9:$D$108,"Active"),"")))</f>
        <v/>
      </c>
      <c r="E97" s="12">
        <f>IF(OR(A97="",B97="",C97="",D97=""),"",IF(G97="Canceled",0,IF(COUNTIFS('Facility Periods'!$A$6:$A$105,A97,'Facility Periods'!$B$6:$B$105,B97)=0,"",IFERROR(SUMIFS('Facility Periods'!$E$6:$E$105,'Facility Periods'!$A$6:$A$105,A97,'Facility Periods'!$B$6:$B$105,B97)*D97,""))))</f>
        <v/>
      </c>
      <c r="F97" s="17" t="n"/>
      <c r="G97" s="18" t="n"/>
      <c r="H97" s="16" t="n"/>
      <c r="I97" s="11">
        <f>IF(COUNTA(A97:C97,F97:H97,J97)=0,"",IFERROR(IF(OR(A97="",B97="",C97=""),"Missing required fields",IF(D97="","Owner allocation not found",IF(COUNTIFS('Facility Periods'!$A$6:$A$105,A97,'Facility Periods'!$B$6:$B$105,B97)=0,"Facility period not found",IF(G97="","Status needed",IF(AND(G97="Paid",ABS(IF(F97="",0,F97)-IF(E97="",0,E97))&gt;Assumptions!$B$5),"Paid amount differs from schedule",IF(AND(G97="Partially Paid",OR(F97="",F97&lt;=0,F97&gt;=E97)),"Review partial payment",IF(AND(OR(G97="Planned",G97="Approved",G97="Partially Paid"),H97=""),"Due date needed",IF(AND(OR(G97="Planned",G97="Approved",G97="Partially Paid"),H97&lt;&gt;"",H97&lt;Assumptions!$B$3,IF(E97="",0,E97)-IF(F97="",0,F97)&gt;Assumptions!$B$5),"Past due - review",IF(AND(OR(G97="Planned",G97="Approved",G97="Partially Paid"),H97&lt;&gt;"",H97&gt;=Assumptions!$B$3,H97&lt;=Assumptions!$B$3+Assumptions!$B$4,IF(E97="",0,E97)-IF(F97="",0,F97)&gt;Assumptions!$B$5),"Due soon",IF(AND(F97&lt;&gt;"",E97&lt;&gt;"",F97&gt;E97+Assumptions!$B$5),"Paid amount exceeds schedule","")))))))))),"Invalid value - review"))</f>
        <v/>
      </c>
      <c r="J97" s="15" t="n"/>
    </row>
    <row r="98" ht="24" customHeight="1">
      <c r="A98" s="15" t="n"/>
      <c r="B98" s="16" t="n"/>
      <c r="C98" s="15" t="n"/>
      <c r="D98" s="13">
        <f>IF(OR(A98="",C98=""),"",IF(COUNTIFS(Assumptions!$A$9:$A$108,A98,Assumptions!$B$9:$B$108,C98,Assumptions!$D$9:$D$108,"Active")=0,"",IFERROR(SUMIFS(Assumptions!$C$9:$C$108,Assumptions!$A$9:$A$108,A98,Assumptions!$B$9:$B$108,C98,Assumptions!$D$9:$D$108,"Active"),"")))</f>
        <v/>
      </c>
      <c r="E98" s="8">
        <f>IF(OR(A98="",B98="",C98="",D98=""),"",IF(G98="Canceled",0,IF(COUNTIFS('Facility Periods'!$A$6:$A$105,A98,'Facility Periods'!$B$6:$B$105,B98)=0,"",IFERROR(SUMIFS('Facility Periods'!$E$6:$E$105,'Facility Periods'!$A$6:$A$105,A98,'Facility Periods'!$B$6:$B$105,B98)*D98,""))))</f>
        <v/>
      </c>
      <c r="F98" s="17" t="n"/>
      <c r="G98" s="18" t="n"/>
      <c r="H98" s="16" t="n"/>
      <c r="I98" s="7">
        <f>IF(COUNTA(A98:C98,F98:H98,J98)=0,"",IFERROR(IF(OR(A98="",B98="",C98=""),"Missing required fields",IF(D98="","Owner allocation not found",IF(COUNTIFS('Facility Periods'!$A$6:$A$105,A98,'Facility Periods'!$B$6:$B$105,B98)=0,"Facility period not found",IF(G98="","Status needed",IF(AND(G98="Paid",ABS(IF(F98="",0,F98)-IF(E98="",0,E98))&gt;Assumptions!$B$5),"Paid amount differs from schedule",IF(AND(G98="Partially Paid",OR(F98="",F98&lt;=0,F98&gt;=E98)),"Review partial payment",IF(AND(OR(G98="Planned",G98="Approved",G98="Partially Paid"),H98=""),"Due date needed",IF(AND(OR(G98="Planned",G98="Approved",G98="Partially Paid"),H98&lt;&gt;"",H98&lt;Assumptions!$B$3,IF(E98="",0,E98)-IF(F98="",0,F98)&gt;Assumptions!$B$5),"Past due - review",IF(AND(OR(G98="Planned",G98="Approved",G98="Partially Paid"),H98&lt;&gt;"",H98&gt;=Assumptions!$B$3,H98&lt;=Assumptions!$B$3+Assumptions!$B$4,IF(E98="",0,E98)-IF(F98="",0,F98)&gt;Assumptions!$B$5),"Due soon",IF(AND(F98&lt;&gt;"",E98&lt;&gt;"",F98&gt;E98+Assumptions!$B$5),"Paid amount exceeds schedule","")))))))))),"Invalid value - review"))</f>
        <v/>
      </c>
      <c r="J98" s="15" t="n"/>
    </row>
    <row r="99" ht="24" customHeight="1">
      <c r="A99" s="15" t="n"/>
      <c r="B99" s="16" t="n"/>
      <c r="C99" s="15" t="n"/>
      <c r="D99" s="19">
        <f>IF(OR(A99="",C99=""),"",IF(COUNTIFS(Assumptions!$A$9:$A$108,A99,Assumptions!$B$9:$B$108,C99,Assumptions!$D$9:$D$108,"Active")=0,"",IFERROR(SUMIFS(Assumptions!$C$9:$C$108,Assumptions!$A$9:$A$108,A99,Assumptions!$B$9:$B$108,C99,Assumptions!$D$9:$D$108,"Active"),"")))</f>
        <v/>
      </c>
      <c r="E99" s="12">
        <f>IF(OR(A99="",B99="",C99="",D99=""),"",IF(G99="Canceled",0,IF(COUNTIFS('Facility Periods'!$A$6:$A$105,A99,'Facility Periods'!$B$6:$B$105,B99)=0,"",IFERROR(SUMIFS('Facility Periods'!$E$6:$E$105,'Facility Periods'!$A$6:$A$105,A99,'Facility Periods'!$B$6:$B$105,B99)*D99,""))))</f>
        <v/>
      </c>
      <c r="F99" s="17" t="n"/>
      <c r="G99" s="18" t="n"/>
      <c r="H99" s="16" t="n"/>
      <c r="I99" s="11">
        <f>IF(COUNTA(A99:C99,F99:H99,J99)=0,"",IFERROR(IF(OR(A99="",B99="",C99=""),"Missing required fields",IF(D99="","Owner allocation not found",IF(COUNTIFS('Facility Periods'!$A$6:$A$105,A99,'Facility Periods'!$B$6:$B$105,B99)=0,"Facility period not found",IF(G99="","Status needed",IF(AND(G99="Paid",ABS(IF(F99="",0,F99)-IF(E99="",0,E99))&gt;Assumptions!$B$5),"Paid amount differs from schedule",IF(AND(G99="Partially Paid",OR(F99="",F99&lt;=0,F99&gt;=E99)),"Review partial payment",IF(AND(OR(G99="Planned",G99="Approved",G99="Partially Paid"),H99=""),"Due date needed",IF(AND(OR(G99="Planned",G99="Approved",G99="Partially Paid"),H99&lt;&gt;"",H99&lt;Assumptions!$B$3,IF(E99="",0,E99)-IF(F99="",0,F99)&gt;Assumptions!$B$5),"Past due - review",IF(AND(OR(G99="Planned",G99="Approved",G99="Partially Paid"),H99&lt;&gt;"",H99&gt;=Assumptions!$B$3,H99&lt;=Assumptions!$B$3+Assumptions!$B$4,IF(E99="",0,E99)-IF(F99="",0,F99)&gt;Assumptions!$B$5),"Due soon",IF(AND(F99&lt;&gt;"",E99&lt;&gt;"",F99&gt;E99+Assumptions!$B$5),"Paid amount exceeds schedule","")))))))))),"Invalid value - review"))</f>
        <v/>
      </c>
      <c r="J99" s="15" t="n"/>
    </row>
    <row r="100" ht="24" customHeight="1">
      <c r="A100" s="15" t="n"/>
      <c r="B100" s="16" t="n"/>
      <c r="C100" s="15" t="n"/>
      <c r="D100" s="13">
        <f>IF(OR(A100="",C100=""),"",IF(COUNTIFS(Assumptions!$A$9:$A$108,A100,Assumptions!$B$9:$B$108,C100,Assumptions!$D$9:$D$108,"Active")=0,"",IFERROR(SUMIFS(Assumptions!$C$9:$C$108,Assumptions!$A$9:$A$108,A100,Assumptions!$B$9:$B$108,C100,Assumptions!$D$9:$D$108,"Active"),"")))</f>
        <v/>
      </c>
      <c r="E100" s="8">
        <f>IF(OR(A100="",B100="",C100="",D100=""),"",IF(G100="Canceled",0,IF(COUNTIFS('Facility Periods'!$A$6:$A$105,A100,'Facility Periods'!$B$6:$B$105,B100)=0,"",IFERROR(SUMIFS('Facility Periods'!$E$6:$E$105,'Facility Periods'!$A$6:$A$105,A100,'Facility Periods'!$B$6:$B$105,B100)*D100,""))))</f>
        <v/>
      </c>
      <c r="F100" s="17" t="n"/>
      <c r="G100" s="18" t="n"/>
      <c r="H100" s="16" t="n"/>
      <c r="I100" s="7">
        <f>IF(COUNTA(A100:C100,F100:H100,J100)=0,"",IFERROR(IF(OR(A100="",B100="",C100=""),"Missing required fields",IF(D100="","Owner allocation not found",IF(COUNTIFS('Facility Periods'!$A$6:$A$105,A100,'Facility Periods'!$B$6:$B$105,B100)=0,"Facility period not found",IF(G100="","Status needed",IF(AND(G100="Paid",ABS(IF(F100="",0,F100)-IF(E100="",0,E100))&gt;Assumptions!$B$5),"Paid amount differs from schedule",IF(AND(G100="Partially Paid",OR(F100="",F100&lt;=0,F100&gt;=E100)),"Review partial payment",IF(AND(OR(G100="Planned",G100="Approved",G100="Partially Paid"),H100=""),"Due date needed",IF(AND(OR(G100="Planned",G100="Approved",G100="Partially Paid"),H100&lt;&gt;"",H100&lt;Assumptions!$B$3,IF(E100="",0,E100)-IF(F100="",0,F100)&gt;Assumptions!$B$5),"Past due - review",IF(AND(OR(G100="Planned",G100="Approved",G100="Partially Paid"),H100&lt;&gt;"",H100&gt;=Assumptions!$B$3,H100&lt;=Assumptions!$B$3+Assumptions!$B$4,IF(E100="",0,E100)-IF(F100="",0,F100)&gt;Assumptions!$B$5),"Due soon",IF(AND(F100&lt;&gt;"",E100&lt;&gt;"",F100&gt;E100+Assumptions!$B$5),"Paid amount exceeds schedule","")))))))))),"Invalid value - review"))</f>
        <v/>
      </c>
      <c r="J100" s="15" t="n"/>
    </row>
    <row r="101" ht="24" customHeight="1">
      <c r="A101" s="15" t="n"/>
      <c r="B101" s="16" t="n"/>
      <c r="C101" s="15" t="n"/>
      <c r="D101" s="19">
        <f>IF(OR(A101="",C101=""),"",IF(COUNTIFS(Assumptions!$A$9:$A$108,A101,Assumptions!$B$9:$B$108,C101,Assumptions!$D$9:$D$108,"Active")=0,"",IFERROR(SUMIFS(Assumptions!$C$9:$C$108,Assumptions!$A$9:$A$108,A101,Assumptions!$B$9:$B$108,C101,Assumptions!$D$9:$D$108,"Active"),"")))</f>
        <v/>
      </c>
      <c r="E101" s="12">
        <f>IF(OR(A101="",B101="",C101="",D101=""),"",IF(G101="Canceled",0,IF(COUNTIFS('Facility Periods'!$A$6:$A$105,A101,'Facility Periods'!$B$6:$B$105,B101)=0,"",IFERROR(SUMIFS('Facility Periods'!$E$6:$E$105,'Facility Periods'!$A$6:$A$105,A101,'Facility Periods'!$B$6:$B$105,B101)*D101,""))))</f>
        <v/>
      </c>
      <c r="F101" s="17" t="n"/>
      <c r="G101" s="18" t="n"/>
      <c r="H101" s="16" t="n"/>
      <c r="I101" s="11">
        <f>IF(COUNTA(A101:C101,F101:H101,J101)=0,"",IFERROR(IF(OR(A101="",B101="",C101=""),"Missing required fields",IF(D101="","Owner allocation not found",IF(COUNTIFS('Facility Periods'!$A$6:$A$105,A101,'Facility Periods'!$B$6:$B$105,B101)=0,"Facility period not found",IF(G101="","Status needed",IF(AND(G101="Paid",ABS(IF(F101="",0,F101)-IF(E101="",0,E101))&gt;Assumptions!$B$5),"Paid amount differs from schedule",IF(AND(G101="Partially Paid",OR(F101="",F101&lt;=0,F101&gt;=E101)),"Review partial payment",IF(AND(OR(G101="Planned",G101="Approved",G101="Partially Paid"),H101=""),"Due date needed",IF(AND(OR(G101="Planned",G101="Approved",G101="Partially Paid"),H101&lt;&gt;"",H101&lt;Assumptions!$B$3,IF(E101="",0,E101)-IF(F101="",0,F101)&gt;Assumptions!$B$5),"Past due - review",IF(AND(OR(G101="Planned",G101="Approved",G101="Partially Paid"),H101&lt;&gt;"",H101&gt;=Assumptions!$B$3,H101&lt;=Assumptions!$B$3+Assumptions!$B$4,IF(E101="",0,E101)-IF(F101="",0,F101)&gt;Assumptions!$B$5),"Due soon",IF(AND(F101&lt;&gt;"",E101&lt;&gt;"",F101&gt;E101+Assumptions!$B$5),"Paid amount exceeds schedule","")))))))))),"Invalid value - review"))</f>
        <v/>
      </c>
      <c r="J101" s="15" t="n"/>
    </row>
    <row r="102" ht="24" customHeight="1">
      <c r="A102" s="15" t="n"/>
      <c r="B102" s="16" t="n"/>
      <c r="C102" s="15" t="n"/>
      <c r="D102" s="13">
        <f>IF(OR(A102="",C102=""),"",IF(COUNTIFS(Assumptions!$A$9:$A$108,A102,Assumptions!$B$9:$B$108,C102,Assumptions!$D$9:$D$108,"Active")=0,"",IFERROR(SUMIFS(Assumptions!$C$9:$C$108,Assumptions!$A$9:$A$108,A102,Assumptions!$B$9:$B$108,C102,Assumptions!$D$9:$D$108,"Active"),"")))</f>
        <v/>
      </c>
      <c r="E102" s="8">
        <f>IF(OR(A102="",B102="",C102="",D102=""),"",IF(G102="Canceled",0,IF(COUNTIFS('Facility Periods'!$A$6:$A$105,A102,'Facility Periods'!$B$6:$B$105,B102)=0,"",IFERROR(SUMIFS('Facility Periods'!$E$6:$E$105,'Facility Periods'!$A$6:$A$105,A102,'Facility Periods'!$B$6:$B$105,B102)*D102,""))))</f>
        <v/>
      </c>
      <c r="F102" s="17" t="n"/>
      <c r="G102" s="18" t="n"/>
      <c r="H102" s="16" t="n"/>
      <c r="I102" s="7">
        <f>IF(COUNTA(A102:C102,F102:H102,J102)=0,"",IFERROR(IF(OR(A102="",B102="",C102=""),"Missing required fields",IF(D102="","Owner allocation not found",IF(COUNTIFS('Facility Periods'!$A$6:$A$105,A102,'Facility Periods'!$B$6:$B$105,B102)=0,"Facility period not found",IF(G102="","Status needed",IF(AND(G102="Paid",ABS(IF(F102="",0,F102)-IF(E102="",0,E102))&gt;Assumptions!$B$5),"Paid amount differs from schedule",IF(AND(G102="Partially Paid",OR(F102="",F102&lt;=0,F102&gt;=E102)),"Review partial payment",IF(AND(OR(G102="Planned",G102="Approved",G102="Partially Paid"),H102=""),"Due date needed",IF(AND(OR(G102="Planned",G102="Approved",G102="Partially Paid"),H102&lt;&gt;"",H102&lt;Assumptions!$B$3,IF(E102="",0,E102)-IF(F102="",0,F102)&gt;Assumptions!$B$5),"Past due - review",IF(AND(OR(G102="Planned",G102="Approved",G102="Partially Paid"),H102&lt;&gt;"",H102&gt;=Assumptions!$B$3,H102&lt;=Assumptions!$B$3+Assumptions!$B$4,IF(E102="",0,E102)-IF(F102="",0,F102)&gt;Assumptions!$B$5),"Due soon",IF(AND(F102&lt;&gt;"",E102&lt;&gt;"",F102&gt;E102+Assumptions!$B$5),"Paid amount exceeds schedule","")))))))))),"Invalid value - review"))</f>
        <v/>
      </c>
      <c r="J102" s="15" t="n"/>
    </row>
    <row r="103" ht="24" customHeight="1">
      <c r="A103" s="15" t="n"/>
      <c r="B103" s="16" t="n"/>
      <c r="C103" s="15" t="n"/>
      <c r="D103" s="19">
        <f>IF(OR(A103="",C103=""),"",IF(COUNTIFS(Assumptions!$A$9:$A$108,A103,Assumptions!$B$9:$B$108,C103,Assumptions!$D$9:$D$108,"Active")=0,"",IFERROR(SUMIFS(Assumptions!$C$9:$C$108,Assumptions!$A$9:$A$108,A103,Assumptions!$B$9:$B$108,C103,Assumptions!$D$9:$D$108,"Active"),"")))</f>
        <v/>
      </c>
      <c r="E103" s="12">
        <f>IF(OR(A103="",B103="",C103="",D103=""),"",IF(G103="Canceled",0,IF(COUNTIFS('Facility Periods'!$A$6:$A$105,A103,'Facility Periods'!$B$6:$B$105,B103)=0,"",IFERROR(SUMIFS('Facility Periods'!$E$6:$E$105,'Facility Periods'!$A$6:$A$105,A103,'Facility Periods'!$B$6:$B$105,B103)*D103,""))))</f>
        <v/>
      </c>
      <c r="F103" s="17" t="n"/>
      <c r="G103" s="18" t="n"/>
      <c r="H103" s="16" t="n"/>
      <c r="I103" s="11">
        <f>IF(COUNTA(A103:C103,F103:H103,J103)=0,"",IFERROR(IF(OR(A103="",B103="",C103=""),"Missing required fields",IF(D103="","Owner allocation not found",IF(COUNTIFS('Facility Periods'!$A$6:$A$105,A103,'Facility Periods'!$B$6:$B$105,B103)=0,"Facility period not found",IF(G103="","Status needed",IF(AND(G103="Paid",ABS(IF(F103="",0,F103)-IF(E103="",0,E103))&gt;Assumptions!$B$5),"Paid amount differs from schedule",IF(AND(G103="Partially Paid",OR(F103="",F103&lt;=0,F103&gt;=E103)),"Review partial payment",IF(AND(OR(G103="Planned",G103="Approved",G103="Partially Paid"),H103=""),"Due date needed",IF(AND(OR(G103="Planned",G103="Approved",G103="Partially Paid"),H103&lt;&gt;"",H103&lt;Assumptions!$B$3,IF(E103="",0,E103)-IF(F103="",0,F103)&gt;Assumptions!$B$5),"Past due - review",IF(AND(OR(G103="Planned",G103="Approved",G103="Partially Paid"),H103&lt;&gt;"",H103&gt;=Assumptions!$B$3,H103&lt;=Assumptions!$B$3+Assumptions!$B$4,IF(E103="",0,E103)-IF(F103="",0,F103)&gt;Assumptions!$B$5),"Due soon",IF(AND(F103&lt;&gt;"",E103&lt;&gt;"",F103&gt;E103+Assumptions!$B$5),"Paid amount exceeds schedule","")))))))))),"Invalid value - review"))</f>
        <v/>
      </c>
      <c r="J103" s="15" t="n"/>
    </row>
    <row r="104" ht="24" customHeight="1">
      <c r="A104" s="15" t="n"/>
      <c r="B104" s="16" t="n"/>
      <c r="C104" s="15" t="n"/>
      <c r="D104" s="13">
        <f>IF(OR(A104="",C104=""),"",IF(COUNTIFS(Assumptions!$A$9:$A$108,A104,Assumptions!$B$9:$B$108,C104,Assumptions!$D$9:$D$108,"Active")=0,"",IFERROR(SUMIFS(Assumptions!$C$9:$C$108,Assumptions!$A$9:$A$108,A104,Assumptions!$B$9:$B$108,C104,Assumptions!$D$9:$D$108,"Active"),"")))</f>
        <v/>
      </c>
      <c r="E104" s="8">
        <f>IF(OR(A104="",B104="",C104="",D104=""),"",IF(G104="Canceled",0,IF(COUNTIFS('Facility Periods'!$A$6:$A$105,A104,'Facility Periods'!$B$6:$B$105,B104)=0,"",IFERROR(SUMIFS('Facility Periods'!$E$6:$E$105,'Facility Periods'!$A$6:$A$105,A104,'Facility Periods'!$B$6:$B$105,B104)*D104,""))))</f>
        <v/>
      </c>
      <c r="F104" s="17" t="n"/>
      <c r="G104" s="18" t="n"/>
      <c r="H104" s="16" t="n"/>
      <c r="I104" s="7">
        <f>IF(COUNTA(A104:C104,F104:H104,J104)=0,"",IFERROR(IF(OR(A104="",B104="",C104=""),"Missing required fields",IF(D104="","Owner allocation not found",IF(COUNTIFS('Facility Periods'!$A$6:$A$105,A104,'Facility Periods'!$B$6:$B$105,B104)=0,"Facility period not found",IF(G104="","Status needed",IF(AND(G104="Paid",ABS(IF(F104="",0,F104)-IF(E104="",0,E104))&gt;Assumptions!$B$5),"Paid amount differs from schedule",IF(AND(G104="Partially Paid",OR(F104="",F104&lt;=0,F104&gt;=E104)),"Review partial payment",IF(AND(OR(G104="Planned",G104="Approved",G104="Partially Paid"),H104=""),"Due date needed",IF(AND(OR(G104="Planned",G104="Approved",G104="Partially Paid"),H104&lt;&gt;"",H104&lt;Assumptions!$B$3,IF(E104="",0,E104)-IF(F104="",0,F104)&gt;Assumptions!$B$5),"Past due - review",IF(AND(OR(G104="Planned",G104="Approved",G104="Partially Paid"),H104&lt;&gt;"",H104&gt;=Assumptions!$B$3,H104&lt;=Assumptions!$B$3+Assumptions!$B$4,IF(E104="",0,E104)-IF(F104="",0,F104)&gt;Assumptions!$B$5),"Due soon",IF(AND(F104&lt;&gt;"",E104&lt;&gt;"",F104&gt;E104+Assumptions!$B$5),"Paid amount exceeds schedule","")))))))))),"Invalid value - review"))</f>
        <v/>
      </c>
      <c r="J104" s="15" t="n"/>
    </row>
    <row r="105" ht="24" customHeight="1">
      <c r="A105" s="15" t="n"/>
      <c r="B105" s="16" t="n"/>
      <c r="C105" s="15" t="n"/>
      <c r="D105" s="19">
        <f>IF(OR(A105="",C105=""),"",IF(COUNTIFS(Assumptions!$A$9:$A$108,A105,Assumptions!$B$9:$B$108,C105,Assumptions!$D$9:$D$108,"Active")=0,"",IFERROR(SUMIFS(Assumptions!$C$9:$C$108,Assumptions!$A$9:$A$108,A105,Assumptions!$B$9:$B$108,C105,Assumptions!$D$9:$D$108,"Active"),"")))</f>
        <v/>
      </c>
      <c r="E105" s="12">
        <f>IF(OR(A105="",B105="",C105="",D105=""),"",IF(G105="Canceled",0,IF(COUNTIFS('Facility Periods'!$A$6:$A$105,A105,'Facility Periods'!$B$6:$B$105,B105)=0,"",IFERROR(SUMIFS('Facility Periods'!$E$6:$E$105,'Facility Periods'!$A$6:$A$105,A105,'Facility Periods'!$B$6:$B$105,B105)*D105,""))))</f>
        <v/>
      </c>
      <c r="F105" s="17" t="n"/>
      <c r="G105" s="18" t="n"/>
      <c r="H105" s="16" t="n"/>
      <c r="I105" s="11">
        <f>IF(COUNTA(A105:C105,F105:H105,J105)=0,"",IFERROR(IF(OR(A105="",B105="",C105=""),"Missing required fields",IF(D105="","Owner allocation not found",IF(COUNTIFS('Facility Periods'!$A$6:$A$105,A105,'Facility Periods'!$B$6:$B$105,B105)=0,"Facility period not found",IF(G105="","Status needed",IF(AND(G105="Paid",ABS(IF(F105="",0,F105)-IF(E105="",0,E105))&gt;Assumptions!$B$5),"Paid amount differs from schedule",IF(AND(G105="Partially Paid",OR(F105="",F105&lt;=0,F105&gt;=E105)),"Review partial payment",IF(AND(OR(G105="Planned",G105="Approved",G105="Partially Paid"),H105=""),"Due date needed",IF(AND(OR(G105="Planned",G105="Approved",G105="Partially Paid"),H105&lt;&gt;"",H105&lt;Assumptions!$B$3,IF(E105="",0,E105)-IF(F105="",0,F105)&gt;Assumptions!$B$5),"Past due - review",IF(AND(OR(G105="Planned",G105="Approved",G105="Partially Paid"),H105&lt;&gt;"",H105&gt;=Assumptions!$B$3,H105&lt;=Assumptions!$B$3+Assumptions!$B$4,IF(E105="",0,E105)-IF(F105="",0,F105)&gt;Assumptions!$B$5),"Due soon",IF(AND(F105&lt;&gt;"",E105&lt;&gt;"",F105&gt;E105+Assumptions!$B$5),"Paid amount exceeds schedule","")))))))))),"Invalid value - review"))</f>
        <v/>
      </c>
      <c r="J105" s="15" t="n"/>
    </row>
  </sheetData>
  <autoFilter ref="A5:J105"/>
  <mergeCells count="1">
    <mergeCell ref="A1:J1"/>
  </mergeCells>
  <conditionalFormatting sqref="I6:I105">
    <cfRule type="expression" priority="1" dxfId="0">
      <formula>$I6&lt;&gt;""</formula>
    </cfRule>
  </conditionalFormatting>
  <conditionalFormatting sqref="G6:G105">
    <cfRule type="expression" priority="2" dxfId="1">
      <formula>$G6="Paid"</formula>
    </cfRule>
    <cfRule type="expression" priority="3" dxfId="2">
      <formula>$G6="Partially Paid"</formula>
    </cfRule>
  </conditionalFormatting>
  <dataValidations count="3">
    <dataValidation sqref="G6:G105" showDropDown="0" showInputMessage="0" showErrorMessage="0" allowBlank="0" errorTitle="Review Entry" error="Choose a listed distribution status." promptTitle="Distribution Status" prompt="Select the current human-reviewed status." type="list" errorStyle="stop">
      <formula1>"Planned,Approved,Partially Paid,Paid,Held,Canceled"</formula1>
    </dataValidation>
    <dataValidation sqref="B6:B105 H6:H105" showDropDown="0" showInputMessage="0" showErrorMessage="0" allowBlank="0" errorTitle="Review Date" error="Enter a date from 01/01/2020 through 12/31/2100." type="date" errorStyle="stop" operator="between">
      <formula1>DATE(2020,1,1)</formula1>
      <formula2>DATE(2100,12,31)</formula2>
    </dataValidation>
    <dataValidation sqref="F6:F105" showDropDown="0" showInputMessage="0" showErrorMessage="0" allowBlank="0" errorTitle="Review Amount" error="Enter a nonnegative dollar amount." type="decimal" errorStyle="stop" operator="greaterThanOrEqual">
      <formula1>0</formula1>
    </dataValidation>
  </dataValidations>
  <pageMargins left="0.25" right="0.25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207A5B"/>
    <outlinePr summaryBelow="1" summaryRight="1"/>
    <pageSetUpPr fitToPage="1"/>
  </sheetPr>
  <dimension ref="A1:I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9" customWidth="1" min="1" max="1"/>
    <col width="42" customWidth="1" min="2" max="2"/>
    <col width="15" customWidth="1" min="3" max="3"/>
    <col width="14" customWidth="1" min="4" max="4"/>
    <col width="35" customWidth="1" min="5" max="5"/>
    <col width="44" customWidth="1" min="6" max="6"/>
    <col width="23" customWidth="1" min="7" max="7"/>
    <col width="27" customWidth="1" min="8" max="8"/>
    <col width="24" customWidth="1" min="9" max="9"/>
  </cols>
  <sheetData>
    <row r="1" ht="28" customHeight="1">
      <c r="A1" s="1" t="inlineStr">
        <is>
          <t>Distribution Assumptions and Ownership Allocations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30" customHeight="1">
      <c r="A2" s="3" t="inlineStr">
        <is>
          <t>Edit yellow limits and allocation records. All sample facilities and owners are fictional.</t>
        </is>
      </c>
      <c r="G2" s="4" t="inlineStr">
        <is>
          <t>Period Status Options</t>
        </is>
      </c>
      <c r="H2" s="4" t="inlineStr">
        <is>
          <t>Distribution Status Options</t>
        </is>
      </c>
      <c r="I2" s="4" t="inlineStr">
        <is>
          <t>Allocation Status Options</t>
        </is>
      </c>
    </row>
    <row r="3">
      <c r="A3" s="5" t="inlineStr">
        <is>
          <t>Review As Of Date</t>
        </is>
      </c>
      <c r="B3" s="20" t="n">
        <v>46277</v>
      </c>
      <c r="G3" s="21" t="inlineStr">
        <is>
          <t>Draft</t>
        </is>
      </c>
      <c r="H3" s="21" t="inlineStr">
        <is>
          <t>Planned</t>
        </is>
      </c>
      <c r="I3" s="21" t="inlineStr">
        <is>
          <t>Active</t>
        </is>
      </c>
    </row>
    <row r="4">
      <c r="A4" s="5" t="inlineStr">
        <is>
          <t>Upcoming Due Window (Days)</t>
        </is>
      </c>
      <c r="B4" s="22" t="n">
        <v>7</v>
      </c>
      <c r="G4" s="23" t="inlineStr">
        <is>
          <t>Approved</t>
        </is>
      </c>
      <c r="H4" s="23" t="inlineStr">
        <is>
          <t>Approved</t>
        </is>
      </c>
      <c r="I4" s="23" t="inlineStr">
        <is>
          <t>Inactive</t>
        </is>
      </c>
    </row>
    <row r="5">
      <c r="A5" s="5" t="inlineStr">
        <is>
          <t>Payment Variance Tolerance</t>
        </is>
      </c>
      <c r="B5" s="17" t="n">
        <v>1</v>
      </c>
      <c r="G5" s="21" t="inlineStr">
        <is>
          <t>Held</t>
        </is>
      </c>
      <c r="H5" s="21" t="inlineStr">
        <is>
          <t>Partially Paid</t>
        </is>
      </c>
    </row>
    <row r="6">
      <c r="A6" s="5" t="inlineStr">
        <is>
          <t>Ownership Total Tolerance</t>
        </is>
      </c>
      <c r="B6" s="24" t="n">
        <v>0.0001</v>
      </c>
      <c r="G6" s="23" t="inlineStr">
        <is>
          <t>Closed</t>
        </is>
      </c>
      <c r="H6" s="23" t="inlineStr">
        <is>
          <t>Paid</t>
        </is>
      </c>
    </row>
    <row r="7">
      <c r="G7" s="21" t="inlineStr">
        <is>
          <t>Canceled</t>
        </is>
      </c>
      <c r="H7" s="21" t="inlineStr">
        <is>
          <t>Held</t>
        </is>
      </c>
    </row>
    <row r="8" ht="30" customHeight="1">
      <c r="A8" s="4" t="inlineStr">
        <is>
          <t>Facility</t>
        </is>
      </c>
      <c r="B8" s="4" t="inlineStr">
        <is>
          <t>Owner</t>
        </is>
      </c>
      <c r="C8" s="4" t="inlineStr">
        <is>
          <t>Ownership %</t>
        </is>
      </c>
      <c r="D8" s="4" t="inlineStr">
        <is>
          <t>Status</t>
        </is>
      </c>
      <c r="E8" s="4" t="inlineStr">
        <is>
          <t>Allocation Review</t>
        </is>
      </c>
      <c r="F8" s="4" t="inlineStr">
        <is>
          <t>Notes</t>
        </is>
      </c>
      <c r="H8" s="23" t="inlineStr">
        <is>
          <t>Canceled</t>
        </is>
      </c>
    </row>
    <row r="9" ht="24" customHeight="1">
      <c r="A9" s="15" t="inlineStr">
        <is>
          <t>Cedar Lantern Storage (Fictional)</t>
        </is>
      </c>
      <c r="B9" s="15" t="inlineStr">
        <is>
          <t>Avery Quinn Family Holdings (Fictional)</t>
        </is>
      </c>
      <c r="C9" s="24" t="n">
        <v>0.6</v>
      </c>
      <c r="D9" s="18" t="inlineStr">
        <is>
          <t>Active</t>
        </is>
      </c>
      <c r="E9" s="7">
        <f>IF(COUNTA(A9:D9,F9)=0,"",IFERROR(IF(OR(A9="",B9="",C9="",D9=""),"Missing required fields",IF(COUNTIFS($A$9:$A$108,A9,$B$9:$B$108,B9,$D$9:$D$108,"Active")&gt;1,"Duplicate active owner",IF(AND(D9="Active",ABS(IFERROR(SUMIFS($C$9:$C$108,$A$9:$A$108,A9,$D$9:$D$108,"Active"),0)-1)&gt;$B$6),"Facility ownership not 100% - review",""))),"Invalid value - review"))</f>
        <v/>
      </c>
      <c r="F9" s="15" t="inlineStr">
        <is>
          <t>Fictional majority allocation.</t>
        </is>
      </c>
    </row>
    <row r="10" ht="24" customHeight="1">
      <c r="A10" s="15" t="inlineStr">
        <is>
          <t>Cedar Lantern Storage (Fictional)</t>
        </is>
      </c>
      <c r="B10" s="15" t="inlineStr">
        <is>
          <t>Harbor Kite Ventures (Fictional)</t>
        </is>
      </c>
      <c r="C10" s="24" t="n">
        <v>0.4</v>
      </c>
      <c r="D10" s="18" t="inlineStr">
        <is>
          <t>Active</t>
        </is>
      </c>
      <c r="E10" s="11">
        <f>IF(COUNTA(A10:D10,F10)=0,"",IFERROR(IF(OR(A10="",B10="",C10="",D10=""),"Missing required fields",IF(COUNTIFS($A$9:$A$108,A10,$B$9:$B$108,B10,$D$9:$D$108,"Active")&gt;1,"Duplicate active owner",IF(AND(D10="Active",ABS(IFERROR(SUMIFS($C$9:$C$108,$A$9:$A$108,A10,$D$9:$D$108,"Active"),0)-1)&gt;$B$6),"Facility ownership not 100% - review",""))),"Invalid value - review"))</f>
        <v/>
      </c>
      <c r="F10" s="15" t="inlineStr">
        <is>
          <t>Fictional minority allocation.</t>
        </is>
      </c>
    </row>
    <row r="11" ht="24" customHeight="1">
      <c r="A11" s="15" t="inlineStr">
        <is>
          <t>Blue Cactus Storage (Fictional)</t>
        </is>
      </c>
      <c r="B11" s="15" t="inlineStr">
        <is>
          <t>Juniper Arc LLC (Fictional)</t>
        </is>
      </c>
      <c r="C11" s="24" t="n">
        <v>0.5</v>
      </c>
      <c r="D11" s="18" t="inlineStr">
        <is>
          <t>Active</t>
        </is>
      </c>
      <c r="E11" s="7">
        <f>IF(COUNTA(A11:D11,F11)=0,"",IFERROR(IF(OR(A11="",B11="",C11="",D11=""),"Missing required fields",IF(COUNTIFS($A$9:$A$108,A11,$B$9:$B$108,B11,$D$9:$D$108,"Active")&gt;1,"Duplicate active owner",IF(AND(D11="Active",ABS(IFERROR(SUMIFS($C$9:$C$108,$A$9:$A$108,A11,$D$9:$D$108,"Active"),0)-1)&gt;$B$6),"Facility ownership not 100% - review",""))),"Invalid value - review"))</f>
        <v/>
      </c>
      <c r="F11" s="15" t="inlineStr">
        <is>
          <t>Fictional ownership allocation.</t>
        </is>
      </c>
    </row>
    <row r="12" ht="24" customHeight="1">
      <c r="A12" s="15" t="inlineStr">
        <is>
          <t>Blue Cactus Storage (Fictional)</t>
        </is>
      </c>
      <c r="B12" s="15" t="inlineStr">
        <is>
          <t>Northstar Plum Partners (Fictional)</t>
        </is>
      </c>
      <c r="C12" s="24" t="n">
        <v>0.3</v>
      </c>
      <c r="D12" s="18" t="inlineStr">
        <is>
          <t>Active</t>
        </is>
      </c>
      <c r="E12" s="11">
        <f>IF(COUNTA(A12:D12,F12)=0,"",IFERROR(IF(OR(A12="",B12="",C12="",D12=""),"Missing required fields",IF(COUNTIFS($A$9:$A$108,A12,$B$9:$B$108,B12,$D$9:$D$108,"Active")&gt;1,"Duplicate active owner",IF(AND(D12="Active",ABS(IFERROR(SUMIFS($C$9:$C$108,$A$9:$A$108,A12,$D$9:$D$108,"Active"),0)-1)&gt;$B$6),"Facility ownership not 100% - review",""))),"Invalid value - review"))</f>
        <v/>
      </c>
      <c r="F12" s="15" t="inlineStr">
        <is>
          <t>Fictional ownership allocation.</t>
        </is>
      </c>
    </row>
    <row r="13" ht="24" customHeight="1">
      <c r="A13" s="15" t="inlineStr">
        <is>
          <t>Blue Cactus Storage (Fictional)</t>
        </is>
      </c>
      <c r="B13" s="15" t="inlineStr">
        <is>
          <t>Wren Harbor Capital (Fictional)</t>
        </is>
      </c>
      <c r="C13" s="24" t="n">
        <v>0.2</v>
      </c>
      <c r="D13" s="18" t="inlineStr">
        <is>
          <t>Active</t>
        </is>
      </c>
      <c r="E13" s="7">
        <f>IF(COUNTA(A13:D13,F13)=0,"",IFERROR(IF(OR(A13="",B13="",C13="",D13=""),"Missing required fields",IF(COUNTIFS($A$9:$A$108,A13,$B$9:$B$108,B13,$D$9:$D$108,"Active")&gt;1,"Duplicate active owner",IF(AND(D13="Active",ABS(IFERROR(SUMIFS($C$9:$C$108,$A$9:$A$108,A13,$D$9:$D$108,"Active"),0)-1)&gt;$B$6),"Facility ownership not 100% - review",""))),"Invalid value - review"))</f>
        <v/>
      </c>
      <c r="F13" s="15" t="inlineStr">
        <is>
          <t>Fictional ownership allocation.</t>
        </is>
      </c>
    </row>
    <row r="14" ht="24" customHeight="1">
      <c r="A14" s="15" t="inlineStr">
        <is>
          <t>Maple Rocket Storage (Fictional)</t>
        </is>
      </c>
      <c r="B14" s="15" t="inlineStr">
        <is>
          <t>Copper Finch Group (Fictional)</t>
        </is>
      </c>
      <c r="C14" s="24" t="n">
        <v>0.7</v>
      </c>
      <c r="D14" s="18" t="inlineStr">
        <is>
          <t>Active</t>
        </is>
      </c>
      <c r="E14" s="11">
        <f>IF(COUNTA(A14:D14,F14)=0,"",IFERROR(IF(OR(A14="",B14="",C14="",D14=""),"Missing required fields",IF(COUNTIFS($A$9:$A$108,A14,$B$9:$B$108,B14,$D$9:$D$108,"Active")&gt;1,"Duplicate active owner",IF(AND(D14="Active",ABS(IFERROR(SUMIFS($C$9:$C$108,$A$9:$A$108,A14,$D$9:$D$108,"Active"),0)-1)&gt;$B$6),"Facility ownership not 100% - review",""))),"Invalid value - review"))</f>
        <v/>
      </c>
      <c r="F14" s="15" t="inlineStr">
        <is>
          <t>Fictional majority allocation.</t>
        </is>
      </c>
    </row>
    <row r="15" ht="24" customHeight="1">
      <c r="A15" s="15" t="inlineStr">
        <is>
          <t>Maple Rocket Storage (Fictional)</t>
        </is>
      </c>
      <c r="B15" s="15" t="inlineStr">
        <is>
          <t>Bright Pebble Holdings (Fictional)</t>
        </is>
      </c>
      <c r="C15" s="24" t="n">
        <v>0.3</v>
      </c>
      <c r="D15" s="18" t="inlineStr">
        <is>
          <t>Active</t>
        </is>
      </c>
      <c r="E15" s="7">
        <f>IF(COUNTA(A15:D15,F15)=0,"",IFERROR(IF(OR(A15="",B15="",C15="",D15=""),"Missing required fields",IF(COUNTIFS($A$9:$A$108,A15,$B$9:$B$108,B15,$D$9:$D$108,"Active")&gt;1,"Duplicate active owner",IF(AND(D15="Active",ABS(IFERROR(SUMIFS($C$9:$C$108,$A$9:$A$108,A15,$D$9:$D$108,"Active"),0)-1)&gt;$B$6),"Facility ownership not 100% - review",""))),"Invalid value - review"))</f>
        <v/>
      </c>
      <c r="F15" s="15" t="inlineStr">
        <is>
          <t>Fictional minority allocation.</t>
        </is>
      </c>
    </row>
    <row r="16" ht="24" customHeight="1">
      <c r="A16" s="15" t="inlineStr">
        <is>
          <t>Sunbeam Lockup (Fictional)</t>
        </is>
      </c>
      <c r="B16" s="15" t="inlineStr">
        <is>
          <t>Golden Thimble Partners (Fictional)</t>
        </is>
      </c>
      <c r="C16" s="24" t="n">
        <v>0.4</v>
      </c>
      <c r="D16" s="18" t="inlineStr">
        <is>
          <t>Active</t>
        </is>
      </c>
      <c r="E16" s="11">
        <f>IF(COUNTA(A16:D16,F16)=0,"",IFERROR(IF(OR(A16="",B16="",C16="",D16=""),"Missing required fields",IF(COUNTIFS($A$9:$A$108,A16,$B$9:$B$108,B16,$D$9:$D$108,"Active")&gt;1,"Duplicate active owner",IF(AND(D16="Active",ABS(IFERROR(SUMIFS($C$9:$C$108,$A$9:$A$108,A16,$D$9:$D$108,"Active"),0)-1)&gt;$B$6),"Facility ownership not 100% - review",""))),"Invalid value - review"))</f>
        <v/>
      </c>
      <c r="F16" s="15" t="inlineStr">
        <is>
          <t>Fictional ownership allocation.</t>
        </is>
      </c>
    </row>
    <row r="17" ht="24" customHeight="1">
      <c r="A17" s="15" t="inlineStr">
        <is>
          <t>Sunbeam Lockup (Fictional)</t>
        </is>
      </c>
      <c r="B17" s="15" t="inlineStr">
        <is>
          <t>Prairie Moon Jar LLC (Fictional)</t>
        </is>
      </c>
      <c r="C17" s="24" t="n">
        <v>0.35</v>
      </c>
      <c r="D17" s="18" t="inlineStr">
        <is>
          <t>Active</t>
        </is>
      </c>
      <c r="E17" s="7">
        <f>IF(COUNTA(A17:D17,F17)=0,"",IFERROR(IF(OR(A17="",B17="",C17="",D17=""),"Missing required fields",IF(COUNTIFS($A$9:$A$108,A17,$B$9:$B$108,B17,$D$9:$D$108,"Active")&gt;1,"Duplicate active owner",IF(AND(D17="Active",ABS(IFERROR(SUMIFS($C$9:$C$108,$A$9:$A$108,A17,$D$9:$D$108,"Active"),0)-1)&gt;$B$6),"Facility ownership not 100% - review",""))),"Invalid value - review"))</f>
        <v/>
      </c>
      <c r="F17" s="15" t="inlineStr">
        <is>
          <t>Fictional ownership allocation.</t>
        </is>
      </c>
    </row>
    <row r="18" ht="24" customHeight="1">
      <c r="A18" s="15" t="inlineStr">
        <is>
          <t>Sunbeam Lockup (Fictional)</t>
        </is>
      </c>
      <c r="B18" s="15" t="inlineStr">
        <is>
          <t>Tiny Comet Holdings (Fictional)</t>
        </is>
      </c>
      <c r="C18" s="24" t="n">
        <v>0.25</v>
      </c>
      <c r="D18" s="18" t="inlineStr">
        <is>
          <t>Active</t>
        </is>
      </c>
      <c r="E18" s="11">
        <f>IF(COUNTA(A18:D18,F18)=0,"",IFERROR(IF(OR(A18="",B18="",C18="",D18=""),"Missing required fields",IF(COUNTIFS($A$9:$A$108,A18,$B$9:$B$108,B18,$D$9:$D$108,"Active")&gt;1,"Duplicate active owner",IF(AND(D18="Active",ABS(IFERROR(SUMIFS($C$9:$C$108,$A$9:$A$108,A18,$D$9:$D$108,"Active"),0)-1)&gt;$B$6),"Facility ownership not 100% - review",""))),"Invalid value - review"))</f>
        <v/>
      </c>
      <c r="F18" s="15" t="inlineStr">
        <is>
          <t>Fictional ownership allocation.</t>
        </is>
      </c>
    </row>
    <row r="19" ht="24" customHeight="1">
      <c r="A19" s="15" t="n"/>
      <c r="B19" s="15" t="n"/>
      <c r="C19" s="24" t="n"/>
      <c r="D19" s="18" t="n"/>
      <c r="E19" s="7">
        <f>IF(COUNTA(A19:D19,F19)=0,"",IFERROR(IF(OR(A19="",B19="",C19="",D19=""),"Missing required fields",IF(COUNTIFS($A$9:$A$108,A19,$B$9:$B$108,B19,$D$9:$D$108,"Active")&gt;1,"Duplicate active owner",IF(AND(D19="Active",ABS(IFERROR(SUMIFS($C$9:$C$108,$A$9:$A$108,A19,$D$9:$D$108,"Active"),0)-1)&gt;$B$6),"Facility ownership not 100% - review",""))),"Invalid value - review"))</f>
        <v/>
      </c>
      <c r="F19" s="15" t="n"/>
    </row>
    <row r="20" ht="24" customHeight="1">
      <c r="A20" s="15" t="n"/>
      <c r="B20" s="15" t="n"/>
      <c r="C20" s="24" t="n"/>
      <c r="D20" s="18" t="n"/>
      <c r="E20" s="11">
        <f>IF(COUNTA(A20:D20,F20)=0,"",IFERROR(IF(OR(A20="",B20="",C20="",D20=""),"Missing required fields",IF(COUNTIFS($A$9:$A$108,A20,$B$9:$B$108,B20,$D$9:$D$108,"Active")&gt;1,"Duplicate active owner",IF(AND(D20="Active",ABS(IFERROR(SUMIFS($C$9:$C$108,$A$9:$A$108,A20,$D$9:$D$108,"Active"),0)-1)&gt;$B$6),"Facility ownership not 100% - review",""))),"Invalid value - review"))</f>
        <v/>
      </c>
      <c r="F20" s="15" t="n"/>
    </row>
    <row r="21" ht="24" customHeight="1">
      <c r="A21" s="15" t="n"/>
      <c r="B21" s="15" t="n"/>
      <c r="C21" s="24" t="n"/>
      <c r="D21" s="18" t="n"/>
      <c r="E21" s="7">
        <f>IF(COUNTA(A21:D21,F21)=0,"",IFERROR(IF(OR(A21="",B21="",C21="",D21=""),"Missing required fields",IF(COUNTIFS($A$9:$A$108,A21,$B$9:$B$108,B21,$D$9:$D$108,"Active")&gt;1,"Duplicate active owner",IF(AND(D21="Active",ABS(IFERROR(SUMIFS($C$9:$C$108,$A$9:$A$108,A21,$D$9:$D$108,"Active"),0)-1)&gt;$B$6),"Facility ownership not 100% - review",""))),"Invalid value - review"))</f>
        <v/>
      </c>
      <c r="F21" s="15" t="n"/>
    </row>
    <row r="22" ht="24" customHeight="1">
      <c r="A22" s="15" t="n"/>
      <c r="B22" s="15" t="n"/>
      <c r="C22" s="24" t="n"/>
      <c r="D22" s="18" t="n"/>
      <c r="E22" s="11">
        <f>IF(COUNTA(A22:D22,F22)=0,"",IFERROR(IF(OR(A22="",B22="",C22="",D22=""),"Missing required fields",IF(COUNTIFS($A$9:$A$108,A22,$B$9:$B$108,B22,$D$9:$D$108,"Active")&gt;1,"Duplicate active owner",IF(AND(D22="Active",ABS(IFERROR(SUMIFS($C$9:$C$108,$A$9:$A$108,A22,$D$9:$D$108,"Active"),0)-1)&gt;$B$6),"Facility ownership not 100% - review",""))),"Invalid value - review"))</f>
        <v/>
      </c>
      <c r="F22" s="15" t="n"/>
    </row>
    <row r="23" ht="24" customHeight="1">
      <c r="A23" s="15" t="n"/>
      <c r="B23" s="15" t="n"/>
      <c r="C23" s="24" t="n"/>
      <c r="D23" s="18" t="n"/>
      <c r="E23" s="7">
        <f>IF(COUNTA(A23:D23,F23)=0,"",IFERROR(IF(OR(A23="",B23="",C23="",D23=""),"Missing required fields",IF(COUNTIFS($A$9:$A$108,A23,$B$9:$B$108,B23,$D$9:$D$108,"Active")&gt;1,"Duplicate active owner",IF(AND(D23="Active",ABS(IFERROR(SUMIFS($C$9:$C$108,$A$9:$A$108,A23,$D$9:$D$108,"Active"),0)-1)&gt;$B$6),"Facility ownership not 100% - review",""))),"Invalid value - review"))</f>
        <v/>
      </c>
      <c r="F23" s="15" t="n"/>
    </row>
    <row r="24" ht="24" customHeight="1">
      <c r="A24" s="15" t="n"/>
      <c r="B24" s="15" t="n"/>
      <c r="C24" s="24" t="n"/>
      <c r="D24" s="18" t="n"/>
      <c r="E24" s="11">
        <f>IF(COUNTA(A24:D24,F24)=0,"",IFERROR(IF(OR(A24="",B24="",C24="",D24=""),"Missing required fields",IF(COUNTIFS($A$9:$A$108,A24,$B$9:$B$108,B24,$D$9:$D$108,"Active")&gt;1,"Duplicate active owner",IF(AND(D24="Active",ABS(IFERROR(SUMIFS($C$9:$C$108,$A$9:$A$108,A24,$D$9:$D$108,"Active"),0)-1)&gt;$B$6),"Facility ownership not 100% - review",""))),"Invalid value - review"))</f>
        <v/>
      </c>
      <c r="F24" s="15" t="n"/>
    </row>
    <row r="25" ht="24" customHeight="1">
      <c r="A25" s="15" t="n"/>
      <c r="B25" s="15" t="n"/>
      <c r="C25" s="24" t="n"/>
      <c r="D25" s="18" t="n"/>
      <c r="E25" s="7">
        <f>IF(COUNTA(A25:D25,F25)=0,"",IFERROR(IF(OR(A25="",B25="",C25="",D25=""),"Missing required fields",IF(COUNTIFS($A$9:$A$108,A25,$B$9:$B$108,B25,$D$9:$D$108,"Active")&gt;1,"Duplicate active owner",IF(AND(D25="Active",ABS(IFERROR(SUMIFS($C$9:$C$108,$A$9:$A$108,A25,$D$9:$D$108,"Active"),0)-1)&gt;$B$6),"Facility ownership not 100% - review",""))),"Invalid value - review"))</f>
        <v/>
      </c>
      <c r="F25" s="15" t="n"/>
    </row>
    <row r="26" ht="24" customHeight="1">
      <c r="A26" s="15" t="n"/>
      <c r="B26" s="15" t="n"/>
      <c r="C26" s="24" t="n"/>
      <c r="D26" s="18" t="n"/>
      <c r="E26" s="11">
        <f>IF(COUNTA(A26:D26,F26)=0,"",IFERROR(IF(OR(A26="",B26="",C26="",D26=""),"Missing required fields",IF(COUNTIFS($A$9:$A$108,A26,$B$9:$B$108,B26,$D$9:$D$108,"Active")&gt;1,"Duplicate active owner",IF(AND(D26="Active",ABS(IFERROR(SUMIFS($C$9:$C$108,$A$9:$A$108,A26,$D$9:$D$108,"Active"),0)-1)&gt;$B$6),"Facility ownership not 100% - review",""))),"Invalid value - review"))</f>
        <v/>
      </c>
      <c r="F26" s="15" t="n"/>
    </row>
    <row r="27" ht="24" customHeight="1">
      <c r="A27" s="15" t="n"/>
      <c r="B27" s="15" t="n"/>
      <c r="C27" s="24" t="n"/>
      <c r="D27" s="18" t="n"/>
      <c r="E27" s="7">
        <f>IF(COUNTA(A27:D27,F27)=0,"",IFERROR(IF(OR(A27="",B27="",C27="",D27=""),"Missing required fields",IF(COUNTIFS($A$9:$A$108,A27,$B$9:$B$108,B27,$D$9:$D$108,"Active")&gt;1,"Duplicate active owner",IF(AND(D27="Active",ABS(IFERROR(SUMIFS($C$9:$C$108,$A$9:$A$108,A27,$D$9:$D$108,"Active"),0)-1)&gt;$B$6),"Facility ownership not 100% - review",""))),"Invalid value - review"))</f>
        <v/>
      </c>
      <c r="F27" s="15" t="n"/>
    </row>
    <row r="28" ht="24" customHeight="1">
      <c r="A28" s="15" t="n"/>
      <c r="B28" s="15" t="n"/>
      <c r="C28" s="24" t="n"/>
      <c r="D28" s="18" t="n"/>
      <c r="E28" s="11">
        <f>IF(COUNTA(A28:D28,F28)=0,"",IFERROR(IF(OR(A28="",B28="",C28="",D28=""),"Missing required fields",IF(COUNTIFS($A$9:$A$108,A28,$B$9:$B$108,B28,$D$9:$D$108,"Active")&gt;1,"Duplicate active owner",IF(AND(D28="Active",ABS(IFERROR(SUMIFS($C$9:$C$108,$A$9:$A$108,A28,$D$9:$D$108,"Active"),0)-1)&gt;$B$6),"Facility ownership not 100% - review",""))),"Invalid value - review"))</f>
        <v/>
      </c>
      <c r="F28" s="15" t="n"/>
    </row>
    <row r="29" ht="24" customHeight="1">
      <c r="A29" s="15" t="n"/>
      <c r="B29" s="15" t="n"/>
      <c r="C29" s="24" t="n"/>
      <c r="D29" s="18" t="n"/>
      <c r="E29" s="7">
        <f>IF(COUNTA(A29:D29,F29)=0,"",IFERROR(IF(OR(A29="",B29="",C29="",D29=""),"Missing required fields",IF(COUNTIFS($A$9:$A$108,A29,$B$9:$B$108,B29,$D$9:$D$108,"Active")&gt;1,"Duplicate active owner",IF(AND(D29="Active",ABS(IFERROR(SUMIFS($C$9:$C$108,$A$9:$A$108,A29,$D$9:$D$108,"Active"),0)-1)&gt;$B$6),"Facility ownership not 100% - review",""))),"Invalid value - review"))</f>
        <v/>
      </c>
      <c r="F29" s="15" t="n"/>
    </row>
    <row r="30" ht="24" customHeight="1">
      <c r="A30" s="15" t="n"/>
      <c r="B30" s="15" t="n"/>
      <c r="C30" s="24" t="n"/>
      <c r="D30" s="18" t="n"/>
      <c r="E30" s="11">
        <f>IF(COUNTA(A30:D30,F30)=0,"",IFERROR(IF(OR(A30="",B30="",C30="",D30=""),"Missing required fields",IF(COUNTIFS($A$9:$A$108,A30,$B$9:$B$108,B30,$D$9:$D$108,"Active")&gt;1,"Duplicate active owner",IF(AND(D30="Active",ABS(IFERROR(SUMIFS($C$9:$C$108,$A$9:$A$108,A30,$D$9:$D$108,"Active"),0)-1)&gt;$B$6),"Facility ownership not 100% - review",""))),"Invalid value - review"))</f>
        <v/>
      </c>
      <c r="F30" s="15" t="n"/>
    </row>
    <row r="31" ht="24" customHeight="1">
      <c r="A31" s="15" t="n"/>
      <c r="B31" s="15" t="n"/>
      <c r="C31" s="24" t="n"/>
      <c r="D31" s="18" t="n"/>
      <c r="E31" s="7">
        <f>IF(COUNTA(A31:D31,F31)=0,"",IFERROR(IF(OR(A31="",B31="",C31="",D31=""),"Missing required fields",IF(COUNTIFS($A$9:$A$108,A31,$B$9:$B$108,B31,$D$9:$D$108,"Active")&gt;1,"Duplicate active owner",IF(AND(D31="Active",ABS(IFERROR(SUMIFS($C$9:$C$108,$A$9:$A$108,A31,$D$9:$D$108,"Active"),0)-1)&gt;$B$6),"Facility ownership not 100% - review",""))),"Invalid value - review"))</f>
        <v/>
      </c>
      <c r="F31" s="15" t="n"/>
    </row>
    <row r="32" ht="24" customHeight="1">
      <c r="A32" s="15" t="n"/>
      <c r="B32" s="15" t="n"/>
      <c r="C32" s="24" t="n"/>
      <c r="D32" s="18" t="n"/>
      <c r="E32" s="11">
        <f>IF(COUNTA(A32:D32,F32)=0,"",IFERROR(IF(OR(A32="",B32="",C32="",D32=""),"Missing required fields",IF(COUNTIFS($A$9:$A$108,A32,$B$9:$B$108,B32,$D$9:$D$108,"Active")&gt;1,"Duplicate active owner",IF(AND(D32="Active",ABS(IFERROR(SUMIFS($C$9:$C$108,$A$9:$A$108,A32,$D$9:$D$108,"Active"),0)-1)&gt;$B$6),"Facility ownership not 100% - review",""))),"Invalid value - review"))</f>
        <v/>
      </c>
      <c r="F32" s="15" t="n"/>
    </row>
    <row r="33" ht="24" customHeight="1">
      <c r="A33" s="15" t="n"/>
      <c r="B33" s="15" t="n"/>
      <c r="C33" s="24" t="n"/>
      <c r="D33" s="18" t="n"/>
      <c r="E33" s="7">
        <f>IF(COUNTA(A33:D33,F33)=0,"",IFERROR(IF(OR(A33="",B33="",C33="",D33=""),"Missing required fields",IF(COUNTIFS($A$9:$A$108,A33,$B$9:$B$108,B33,$D$9:$D$108,"Active")&gt;1,"Duplicate active owner",IF(AND(D33="Active",ABS(IFERROR(SUMIFS($C$9:$C$108,$A$9:$A$108,A33,$D$9:$D$108,"Active"),0)-1)&gt;$B$6),"Facility ownership not 100% - review",""))),"Invalid value - review"))</f>
        <v/>
      </c>
      <c r="F33" s="15" t="n"/>
    </row>
    <row r="34" ht="24" customHeight="1">
      <c r="A34" s="15" t="n"/>
      <c r="B34" s="15" t="n"/>
      <c r="C34" s="24" t="n"/>
      <c r="D34" s="18" t="n"/>
      <c r="E34" s="11">
        <f>IF(COUNTA(A34:D34,F34)=0,"",IFERROR(IF(OR(A34="",B34="",C34="",D34=""),"Missing required fields",IF(COUNTIFS($A$9:$A$108,A34,$B$9:$B$108,B34,$D$9:$D$108,"Active")&gt;1,"Duplicate active owner",IF(AND(D34="Active",ABS(IFERROR(SUMIFS($C$9:$C$108,$A$9:$A$108,A34,$D$9:$D$108,"Active"),0)-1)&gt;$B$6),"Facility ownership not 100% - review",""))),"Invalid value - review"))</f>
        <v/>
      </c>
      <c r="F34" s="15" t="n"/>
    </row>
    <row r="35" ht="24" customHeight="1">
      <c r="A35" s="15" t="n"/>
      <c r="B35" s="15" t="n"/>
      <c r="C35" s="24" t="n"/>
      <c r="D35" s="18" t="n"/>
      <c r="E35" s="7">
        <f>IF(COUNTA(A35:D35,F35)=0,"",IFERROR(IF(OR(A35="",B35="",C35="",D35=""),"Missing required fields",IF(COUNTIFS($A$9:$A$108,A35,$B$9:$B$108,B35,$D$9:$D$108,"Active")&gt;1,"Duplicate active owner",IF(AND(D35="Active",ABS(IFERROR(SUMIFS($C$9:$C$108,$A$9:$A$108,A35,$D$9:$D$108,"Active"),0)-1)&gt;$B$6),"Facility ownership not 100% - review",""))),"Invalid value - review"))</f>
        <v/>
      </c>
      <c r="F35" s="15" t="n"/>
    </row>
    <row r="36" ht="24" customHeight="1">
      <c r="A36" s="15" t="n"/>
      <c r="B36" s="15" t="n"/>
      <c r="C36" s="24" t="n"/>
      <c r="D36" s="18" t="n"/>
      <c r="E36" s="11">
        <f>IF(COUNTA(A36:D36,F36)=0,"",IFERROR(IF(OR(A36="",B36="",C36="",D36=""),"Missing required fields",IF(COUNTIFS($A$9:$A$108,A36,$B$9:$B$108,B36,$D$9:$D$108,"Active")&gt;1,"Duplicate active owner",IF(AND(D36="Active",ABS(IFERROR(SUMIFS($C$9:$C$108,$A$9:$A$108,A36,$D$9:$D$108,"Active"),0)-1)&gt;$B$6),"Facility ownership not 100% - review",""))),"Invalid value - review"))</f>
        <v/>
      </c>
      <c r="F36" s="15" t="n"/>
    </row>
    <row r="37" ht="24" customHeight="1">
      <c r="A37" s="15" t="n"/>
      <c r="B37" s="15" t="n"/>
      <c r="C37" s="24" t="n"/>
      <c r="D37" s="18" t="n"/>
      <c r="E37" s="7">
        <f>IF(COUNTA(A37:D37,F37)=0,"",IFERROR(IF(OR(A37="",B37="",C37="",D37=""),"Missing required fields",IF(COUNTIFS($A$9:$A$108,A37,$B$9:$B$108,B37,$D$9:$D$108,"Active")&gt;1,"Duplicate active owner",IF(AND(D37="Active",ABS(IFERROR(SUMIFS($C$9:$C$108,$A$9:$A$108,A37,$D$9:$D$108,"Active"),0)-1)&gt;$B$6),"Facility ownership not 100% - review",""))),"Invalid value - review"))</f>
        <v/>
      </c>
      <c r="F37" s="15" t="n"/>
    </row>
    <row r="38" ht="24" customHeight="1">
      <c r="A38" s="15" t="n"/>
      <c r="B38" s="15" t="n"/>
      <c r="C38" s="24" t="n"/>
      <c r="D38" s="18" t="n"/>
      <c r="E38" s="11">
        <f>IF(COUNTA(A38:D38,F38)=0,"",IFERROR(IF(OR(A38="",B38="",C38="",D38=""),"Missing required fields",IF(COUNTIFS($A$9:$A$108,A38,$B$9:$B$108,B38,$D$9:$D$108,"Active")&gt;1,"Duplicate active owner",IF(AND(D38="Active",ABS(IFERROR(SUMIFS($C$9:$C$108,$A$9:$A$108,A38,$D$9:$D$108,"Active"),0)-1)&gt;$B$6),"Facility ownership not 100% - review",""))),"Invalid value - review"))</f>
        <v/>
      </c>
      <c r="F38" s="15" t="n"/>
    </row>
    <row r="39" ht="24" customHeight="1">
      <c r="A39" s="15" t="n"/>
      <c r="B39" s="15" t="n"/>
      <c r="C39" s="24" t="n"/>
      <c r="D39" s="18" t="n"/>
      <c r="E39" s="7">
        <f>IF(COUNTA(A39:D39,F39)=0,"",IFERROR(IF(OR(A39="",B39="",C39="",D39=""),"Missing required fields",IF(COUNTIFS($A$9:$A$108,A39,$B$9:$B$108,B39,$D$9:$D$108,"Active")&gt;1,"Duplicate active owner",IF(AND(D39="Active",ABS(IFERROR(SUMIFS($C$9:$C$108,$A$9:$A$108,A39,$D$9:$D$108,"Active"),0)-1)&gt;$B$6),"Facility ownership not 100% - review",""))),"Invalid value - review"))</f>
        <v/>
      </c>
      <c r="F39" s="15" t="n"/>
    </row>
    <row r="40" ht="24" customHeight="1">
      <c r="A40" s="15" t="n"/>
      <c r="B40" s="15" t="n"/>
      <c r="C40" s="24" t="n"/>
      <c r="D40" s="18" t="n"/>
      <c r="E40" s="11">
        <f>IF(COUNTA(A40:D40,F40)=0,"",IFERROR(IF(OR(A40="",B40="",C40="",D40=""),"Missing required fields",IF(COUNTIFS($A$9:$A$108,A40,$B$9:$B$108,B40,$D$9:$D$108,"Active")&gt;1,"Duplicate active owner",IF(AND(D40="Active",ABS(IFERROR(SUMIFS($C$9:$C$108,$A$9:$A$108,A40,$D$9:$D$108,"Active"),0)-1)&gt;$B$6),"Facility ownership not 100% - review",""))),"Invalid value - review"))</f>
        <v/>
      </c>
      <c r="F40" s="15" t="n"/>
    </row>
    <row r="41" ht="24" customHeight="1">
      <c r="A41" s="15" t="n"/>
      <c r="B41" s="15" t="n"/>
      <c r="C41" s="24" t="n"/>
      <c r="D41" s="18" t="n"/>
      <c r="E41" s="7">
        <f>IF(COUNTA(A41:D41,F41)=0,"",IFERROR(IF(OR(A41="",B41="",C41="",D41=""),"Missing required fields",IF(COUNTIFS($A$9:$A$108,A41,$B$9:$B$108,B41,$D$9:$D$108,"Active")&gt;1,"Duplicate active owner",IF(AND(D41="Active",ABS(IFERROR(SUMIFS($C$9:$C$108,$A$9:$A$108,A41,$D$9:$D$108,"Active"),0)-1)&gt;$B$6),"Facility ownership not 100% - review",""))),"Invalid value - review"))</f>
        <v/>
      </c>
      <c r="F41" s="15" t="n"/>
    </row>
    <row r="42" ht="24" customHeight="1">
      <c r="A42" s="15" t="n"/>
      <c r="B42" s="15" t="n"/>
      <c r="C42" s="24" t="n"/>
      <c r="D42" s="18" t="n"/>
      <c r="E42" s="11">
        <f>IF(COUNTA(A42:D42,F42)=0,"",IFERROR(IF(OR(A42="",B42="",C42="",D42=""),"Missing required fields",IF(COUNTIFS($A$9:$A$108,A42,$B$9:$B$108,B42,$D$9:$D$108,"Active")&gt;1,"Duplicate active owner",IF(AND(D42="Active",ABS(IFERROR(SUMIFS($C$9:$C$108,$A$9:$A$108,A42,$D$9:$D$108,"Active"),0)-1)&gt;$B$6),"Facility ownership not 100% - review",""))),"Invalid value - review"))</f>
        <v/>
      </c>
      <c r="F42" s="15" t="n"/>
    </row>
    <row r="43" ht="24" customHeight="1">
      <c r="A43" s="15" t="n"/>
      <c r="B43" s="15" t="n"/>
      <c r="C43" s="24" t="n"/>
      <c r="D43" s="18" t="n"/>
      <c r="E43" s="7">
        <f>IF(COUNTA(A43:D43,F43)=0,"",IFERROR(IF(OR(A43="",B43="",C43="",D43=""),"Missing required fields",IF(COUNTIFS($A$9:$A$108,A43,$B$9:$B$108,B43,$D$9:$D$108,"Active")&gt;1,"Duplicate active owner",IF(AND(D43="Active",ABS(IFERROR(SUMIFS($C$9:$C$108,$A$9:$A$108,A43,$D$9:$D$108,"Active"),0)-1)&gt;$B$6),"Facility ownership not 100% - review",""))),"Invalid value - review"))</f>
        <v/>
      </c>
      <c r="F43" s="15" t="n"/>
    </row>
    <row r="44" ht="24" customHeight="1">
      <c r="A44" s="15" t="n"/>
      <c r="B44" s="15" t="n"/>
      <c r="C44" s="24" t="n"/>
      <c r="D44" s="18" t="n"/>
      <c r="E44" s="11">
        <f>IF(COUNTA(A44:D44,F44)=0,"",IFERROR(IF(OR(A44="",B44="",C44="",D44=""),"Missing required fields",IF(COUNTIFS($A$9:$A$108,A44,$B$9:$B$108,B44,$D$9:$D$108,"Active")&gt;1,"Duplicate active owner",IF(AND(D44="Active",ABS(IFERROR(SUMIFS($C$9:$C$108,$A$9:$A$108,A44,$D$9:$D$108,"Active"),0)-1)&gt;$B$6),"Facility ownership not 100% - review",""))),"Invalid value - review"))</f>
        <v/>
      </c>
      <c r="F44" s="15" t="n"/>
    </row>
    <row r="45" ht="24" customHeight="1">
      <c r="A45" s="15" t="n"/>
      <c r="B45" s="15" t="n"/>
      <c r="C45" s="24" t="n"/>
      <c r="D45" s="18" t="n"/>
      <c r="E45" s="7">
        <f>IF(COUNTA(A45:D45,F45)=0,"",IFERROR(IF(OR(A45="",B45="",C45="",D45=""),"Missing required fields",IF(COUNTIFS($A$9:$A$108,A45,$B$9:$B$108,B45,$D$9:$D$108,"Active")&gt;1,"Duplicate active owner",IF(AND(D45="Active",ABS(IFERROR(SUMIFS($C$9:$C$108,$A$9:$A$108,A45,$D$9:$D$108,"Active"),0)-1)&gt;$B$6),"Facility ownership not 100% - review",""))),"Invalid value - review"))</f>
        <v/>
      </c>
      <c r="F45" s="15" t="n"/>
    </row>
    <row r="46" ht="24" customHeight="1">
      <c r="A46" s="15" t="n"/>
      <c r="B46" s="15" t="n"/>
      <c r="C46" s="24" t="n"/>
      <c r="D46" s="18" t="n"/>
      <c r="E46" s="11">
        <f>IF(COUNTA(A46:D46,F46)=0,"",IFERROR(IF(OR(A46="",B46="",C46="",D46=""),"Missing required fields",IF(COUNTIFS($A$9:$A$108,A46,$B$9:$B$108,B46,$D$9:$D$108,"Active")&gt;1,"Duplicate active owner",IF(AND(D46="Active",ABS(IFERROR(SUMIFS($C$9:$C$108,$A$9:$A$108,A46,$D$9:$D$108,"Active"),0)-1)&gt;$B$6),"Facility ownership not 100% - review",""))),"Invalid value - review"))</f>
        <v/>
      </c>
      <c r="F46" s="15" t="n"/>
    </row>
    <row r="47" ht="24" customHeight="1">
      <c r="A47" s="15" t="n"/>
      <c r="B47" s="15" t="n"/>
      <c r="C47" s="24" t="n"/>
      <c r="D47" s="18" t="n"/>
      <c r="E47" s="7">
        <f>IF(COUNTA(A47:D47,F47)=0,"",IFERROR(IF(OR(A47="",B47="",C47="",D47=""),"Missing required fields",IF(COUNTIFS($A$9:$A$108,A47,$B$9:$B$108,B47,$D$9:$D$108,"Active")&gt;1,"Duplicate active owner",IF(AND(D47="Active",ABS(IFERROR(SUMIFS($C$9:$C$108,$A$9:$A$108,A47,$D$9:$D$108,"Active"),0)-1)&gt;$B$6),"Facility ownership not 100% - review",""))),"Invalid value - review"))</f>
        <v/>
      </c>
      <c r="F47" s="15" t="n"/>
    </row>
    <row r="48" ht="24" customHeight="1">
      <c r="A48" s="15" t="n"/>
      <c r="B48" s="15" t="n"/>
      <c r="C48" s="24" t="n"/>
      <c r="D48" s="18" t="n"/>
      <c r="E48" s="11">
        <f>IF(COUNTA(A48:D48,F48)=0,"",IFERROR(IF(OR(A48="",B48="",C48="",D48=""),"Missing required fields",IF(COUNTIFS($A$9:$A$108,A48,$B$9:$B$108,B48,$D$9:$D$108,"Active")&gt;1,"Duplicate active owner",IF(AND(D48="Active",ABS(IFERROR(SUMIFS($C$9:$C$108,$A$9:$A$108,A48,$D$9:$D$108,"Active"),0)-1)&gt;$B$6),"Facility ownership not 100% - review",""))),"Invalid value - review"))</f>
        <v/>
      </c>
      <c r="F48" s="15" t="n"/>
    </row>
    <row r="49" ht="24" customHeight="1">
      <c r="A49" s="15" t="n"/>
      <c r="B49" s="15" t="n"/>
      <c r="C49" s="24" t="n"/>
      <c r="D49" s="18" t="n"/>
      <c r="E49" s="7">
        <f>IF(COUNTA(A49:D49,F49)=0,"",IFERROR(IF(OR(A49="",B49="",C49="",D49=""),"Missing required fields",IF(COUNTIFS($A$9:$A$108,A49,$B$9:$B$108,B49,$D$9:$D$108,"Active")&gt;1,"Duplicate active owner",IF(AND(D49="Active",ABS(IFERROR(SUMIFS($C$9:$C$108,$A$9:$A$108,A49,$D$9:$D$108,"Active"),0)-1)&gt;$B$6),"Facility ownership not 100% - review",""))),"Invalid value - review"))</f>
        <v/>
      </c>
      <c r="F49" s="15" t="n"/>
    </row>
    <row r="50" ht="24" customHeight="1">
      <c r="A50" s="15" t="n"/>
      <c r="B50" s="15" t="n"/>
      <c r="C50" s="24" t="n"/>
      <c r="D50" s="18" t="n"/>
      <c r="E50" s="11">
        <f>IF(COUNTA(A50:D50,F50)=0,"",IFERROR(IF(OR(A50="",B50="",C50="",D50=""),"Missing required fields",IF(COUNTIFS($A$9:$A$108,A50,$B$9:$B$108,B50,$D$9:$D$108,"Active")&gt;1,"Duplicate active owner",IF(AND(D50="Active",ABS(IFERROR(SUMIFS($C$9:$C$108,$A$9:$A$108,A50,$D$9:$D$108,"Active"),0)-1)&gt;$B$6),"Facility ownership not 100% - review",""))),"Invalid value - review"))</f>
        <v/>
      </c>
      <c r="F50" s="15" t="n"/>
    </row>
    <row r="51" ht="24" customHeight="1">
      <c r="A51" s="15" t="n"/>
      <c r="B51" s="15" t="n"/>
      <c r="C51" s="24" t="n"/>
      <c r="D51" s="18" t="n"/>
      <c r="E51" s="7">
        <f>IF(COUNTA(A51:D51,F51)=0,"",IFERROR(IF(OR(A51="",B51="",C51="",D51=""),"Missing required fields",IF(COUNTIFS($A$9:$A$108,A51,$B$9:$B$108,B51,$D$9:$D$108,"Active")&gt;1,"Duplicate active owner",IF(AND(D51="Active",ABS(IFERROR(SUMIFS($C$9:$C$108,$A$9:$A$108,A51,$D$9:$D$108,"Active"),0)-1)&gt;$B$6),"Facility ownership not 100% - review",""))),"Invalid value - review"))</f>
        <v/>
      </c>
      <c r="F51" s="15" t="n"/>
    </row>
    <row r="52" ht="24" customHeight="1">
      <c r="A52" s="15" t="n"/>
      <c r="B52" s="15" t="n"/>
      <c r="C52" s="24" t="n"/>
      <c r="D52" s="18" t="n"/>
      <c r="E52" s="11">
        <f>IF(COUNTA(A52:D52,F52)=0,"",IFERROR(IF(OR(A52="",B52="",C52="",D52=""),"Missing required fields",IF(COUNTIFS($A$9:$A$108,A52,$B$9:$B$108,B52,$D$9:$D$108,"Active")&gt;1,"Duplicate active owner",IF(AND(D52="Active",ABS(IFERROR(SUMIFS($C$9:$C$108,$A$9:$A$108,A52,$D$9:$D$108,"Active"),0)-1)&gt;$B$6),"Facility ownership not 100% - review",""))),"Invalid value - review"))</f>
        <v/>
      </c>
      <c r="F52" s="15" t="n"/>
    </row>
    <row r="53" ht="24" customHeight="1">
      <c r="A53" s="15" t="n"/>
      <c r="B53" s="15" t="n"/>
      <c r="C53" s="24" t="n"/>
      <c r="D53" s="18" t="n"/>
      <c r="E53" s="7">
        <f>IF(COUNTA(A53:D53,F53)=0,"",IFERROR(IF(OR(A53="",B53="",C53="",D53=""),"Missing required fields",IF(COUNTIFS($A$9:$A$108,A53,$B$9:$B$108,B53,$D$9:$D$108,"Active")&gt;1,"Duplicate active owner",IF(AND(D53="Active",ABS(IFERROR(SUMIFS($C$9:$C$108,$A$9:$A$108,A53,$D$9:$D$108,"Active"),0)-1)&gt;$B$6),"Facility ownership not 100% - review",""))),"Invalid value - review"))</f>
        <v/>
      </c>
      <c r="F53" s="15" t="n"/>
    </row>
    <row r="54" ht="24" customHeight="1">
      <c r="A54" s="15" t="n"/>
      <c r="B54" s="15" t="n"/>
      <c r="C54" s="24" t="n"/>
      <c r="D54" s="18" t="n"/>
      <c r="E54" s="11">
        <f>IF(COUNTA(A54:D54,F54)=0,"",IFERROR(IF(OR(A54="",B54="",C54="",D54=""),"Missing required fields",IF(COUNTIFS($A$9:$A$108,A54,$B$9:$B$108,B54,$D$9:$D$108,"Active")&gt;1,"Duplicate active owner",IF(AND(D54="Active",ABS(IFERROR(SUMIFS($C$9:$C$108,$A$9:$A$108,A54,$D$9:$D$108,"Active"),0)-1)&gt;$B$6),"Facility ownership not 100% - review",""))),"Invalid value - review"))</f>
        <v/>
      </c>
      <c r="F54" s="15" t="n"/>
    </row>
    <row r="55" ht="24" customHeight="1">
      <c r="A55" s="15" t="n"/>
      <c r="B55" s="15" t="n"/>
      <c r="C55" s="24" t="n"/>
      <c r="D55" s="18" t="n"/>
      <c r="E55" s="7">
        <f>IF(COUNTA(A55:D55,F55)=0,"",IFERROR(IF(OR(A55="",B55="",C55="",D55=""),"Missing required fields",IF(COUNTIFS($A$9:$A$108,A55,$B$9:$B$108,B55,$D$9:$D$108,"Active")&gt;1,"Duplicate active owner",IF(AND(D55="Active",ABS(IFERROR(SUMIFS($C$9:$C$108,$A$9:$A$108,A55,$D$9:$D$108,"Active"),0)-1)&gt;$B$6),"Facility ownership not 100% - review",""))),"Invalid value - review"))</f>
        <v/>
      </c>
      <c r="F55" s="15" t="n"/>
    </row>
    <row r="56" ht="24" customHeight="1">
      <c r="A56" s="15" t="n"/>
      <c r="B56" s="15" t="n"/>
      <c r="C56" s="24" t="n"/>
      <c r="D56" s="18" t="n"/>
      <c r="E56" s="11">
        <f>IF(COUNTA(A56:D56,F56)=0,"",IFERROR(IF(OR(A56="",B56="",C56="",D56=""),"Missing required fields",IF(COUNTIFS($A$9:$A$108,A56,$B$9:$B$108,B56,$D$9:$D$108,"Active")&gt;1,"Duplicate active owner",IF(AND(D56="Active",ABS(IFERROR(SUMIFS($C$9:$C$108,$A$9:$A$108,A56,$D$9:$D$108,"Active"),0)-1)&gt;$B$6),"Facility ownership not 100% - review",""))),"Invalid value - review"))</f>
        <v/>
      </c>
      <c r="F56" s="15" t="n"/>
    </row>
    <row r="57" ht="24" customHeight="1">
      <c r="A57" s="15" t="n"/>
      <c r="B57" s="15" t="n"/>
      <c r="C57" s="24" t="n"/>
      <c r="D57" s="18" t="n"/>
      <c r="E57" s="7">
        <f>IF(COUNTA(A57:D57,F57)=0,"",IFERROR(IF(OR(A57="",B57="",C57="",D57=""),"Missing required fields",IF(COUNTIFS($A$9:$A$108,A57,$B$9:$B$108,B57,$D$9:$D$108,"Active")&gt;1,"Duplicate active owner",IF(AND(D57="Active",ABS(IFERROR(SUMIFS($C$9:$C$108,$A$9:$A$108,A57,$D$9:$D$108,"Active"),0)-1)&gt;$B$6),"Facility ownership not 100% - review",""))),"Invalid value - review"))</f>
        <v/>
      </c>
      <c r="F57" s="15" t="n"/>
    </row>
    <row r="58" ht="24" customHeight="1">
      <c r="A58" s="15" t="n"/>
      <c r="B58" s="15" t="n"/>
      <c r="C58" s="24" t="n"/>
      <c r="D58" s="18" t="n"/>
      <c r="E58" s="11">
        <f>IF(COUNTA(A58:D58,F58)=0,"",IFERROR(IF(OR(A58="",B58="",C58="",D58=""),"Missing required fields",IF(COUNTIFS($A$9:$A$108,A58,$B$9:$B$108,B58,$D$9:$D$108,"Active")&gt;1,"Duplicate active owner",IF(AND(D58="Active",ABS(IFERROR(SUMIFS($C$9:$C$108,$A$9:$A$108,A58,$D$9:$D$108,"Active"),0)-1)&gt;$B$6),"Facility ownership not 100% - review",""))),"Invalid value - review"))</f>
        <v/>
      </c>
      <c r="F58" s="15" t="n"/>
    </row>
    <row r="59" ht="24" customHeight="1">
      <c r="A59" s="15" t="n"/>
      <c r="B59" s="15" t="n"/>
      <c r="C59" s="24" t="n"/>
      <c r="D59" s="18" t="n"/>
      <c r="E59" s="7">
        <f>IF(COUNTA(A59:D59,F59)=0,"",IFERROR(IF(OR(A59="",B59="",C59="",D59=""),"Missing required fields",IF(COUNTIFS($A$9:$A$108,A59,$B$9:$B$108,B59,$D$9:$D$108,"Active")&gt;1,"Duplicate active owner",IF(AND(D59="Active",ABS(IFERROR(SUMIFS($C$9:$C$108,$A$9:$A$108,A59,$D$9:$D$108,"Active"),0)-1)&gt;$B$6),"Facility ownership not 100% - review",""))),"Invalid value - review"))</f>
        <v/>
      </c>
      <c r="F59" s="15" t="n"/>
    </row>
    <row r="60" ht="24" customHeight="1">
      <c r="A60" s="15" t="n"/>
      <c r="B60" s="15" t="n"/>
      <c r="C60" s="24" t="n"/>
      <c r="D60" s="18" t="n"/>
      <c r="E60" s="11">
        <f>IF(COUNTA(A60:D60,F60)=0,"",IFERROR(IF(OR(A60="",B60="",C60="",D60=""),"Missing required fields",IF(COUNTIFS($A$9:$A$108,A60,$B$9:$B$108,B60,$D$9:$D$108,"Active")&gt;1,"Duplicate active owner",IF(AND(D60="Active",ABS(IFERROR(SUMIFS($C$9:$C$108,$A$9:$A$108,A60,$D$9:$D$108,"Active"),0)-1)&gt;$B$6),"Facility ownership not 100% - review",""))),"Invalid value - review"))</f>
        <v/>
      </c>
      <c r="F60" s="15" t="n"/>
    </row>
    <row r="61" ht="24" customHeight="1">
      <c r="A61" s="15" t="n"/>
      <c r="B61" s="15" t="n"/>
      <c r="C61" s="24" t="n"/>
      <c r="D61" s="18" t="n"/>
      <c r="E61" s="7">
        <f>IF(COUNTA(A61:D61,F61)=0,"",IFERROR(IF(OR(A61="",B61="",C61="",D61=""),"Missing required fields",IF(COUNTIFS($A$9:$A$108,A61,$B$9:$B$108,B61,$D$9:$D$108,"Active")&gt;1,"Duplicate active owner",IF(AND(D61="Active",ABS(IFERROR(SUMIFS($C$9:$C$108,$A$9:$A$108,A61,$D$9:$D$108,"Active"),0)-1)&gt;$B$6),"Facility ownership not 100% - review",""))),"Invalid value - review"))</f>
        <v/>
      </c>
      <c r="F61" s="15" t="n"/>
    </row>
    <row r="62" ht="24" customHeight="1">
      <c r="A62" s="15" t="n"/>
      <c r="B62" s="15" t="n"/>
      <c r="C62" s="24" t="n"/>
      <c r="D62" s="18" t="n"/>
      <c r="E62" s="11">
        <f>IF(COUNTA(A62:D62,F62)=0,"",IFERROR(IF(OR(A62="",B62="",C62="",D62=""),"Missing required fields",IF(COUNTIFS($A$9:$A$108,A62,$B$9:$B$108,B62,$D$9:$D$108,"Active")&gt;1,"Duplicate active owner",IF(AND(D62="Active",ABS(IFERROR(SUMIFS($C$9:$C$108,$A$9:$A$108,A62,$D$9:$D$108,"Active"),0)-1)&gt;$B$6),"Facility ownership not 100% - review",""))),"Invalid value - review"))</f>
        <v/>
      </c>
      <c r="F62" s="15" t="n"/>
    </row>
    <row r="63" ht="24" customHeight="1">
      <c r="A63" s="15" t="n"/>
      <c r="B63" s="15" t="n"/>
      <c r="C63" s="24" t="n"/>
      <c r="D63" s="18" t="n"/>
      <c r="E63" s="7">
        <f>IF(COUNTA(A63:D63,F63)=0,"",IFERROR(IF(OR(A63="",B63="",C63="",D63=""),"Missing required fields",IF(COUNTIFS($A$9:$A$108,A63,$B$9:$B$108,B63,$D$9:$D$108,"Active")&gt;1,"Duplicate active owner",IF(AND(D63="Active",ABS(IFERROR(SUMIFS($C$9:$C$108,$A$9:$A$108,A63,$D$9:$D$108,"Active"),0)-1)&gt;$B$6),"Facility ownership not 100% - review",""))),"Invalid value - review"))</f>
        <v/>
      </c>
      <c r="F63" s="15" t="n"/>
    </row>
    <row r="64" ht="24" customHeight="1">
      <c r="A64" s="15" t="n"/>
      <c r="B64" s="15" t="n"/>
      <c r="C64" s="24" t="n"/>
      <c r="D64" s="18" t="n"/>
      <c r="E64" s="11">
        <f>IF(COUNTA(A64:D64,F64)=0,"",IFERROR(IF(OR(A64="",B64="",C64="",D64=""),"Missing required fields",IF(COUNTIFS($A$9:$A$108,A64,$B$9:$B$108,B64,$D$9:$D$108,"Active")&gt;1,"Duplicate active owner",IF(AND(D64="Active",ABS(IFERROR(SUMIFS($C$9:$C$108,$A$9:$A$108,A64,$D$9:$D$108,"Active"),0)-1)&gt;$B$6),"Facility ownership not 100% - review",""))),"Invalid value - review"))</f>
        <v/>
      </c>
      <c r="F64" s="15" t="n"/>
    </row>
    <row r="65" ht="24" customHeight="1">
      <c r="A65" s="15" t="n"/>
      <c r="B65" s="15" t="n"/>
      <c r="C65" s="24" t="n"/>
      <c r="D65" s="18" t="n"/>
      <c r="E65" s="7">
        <f>IF(COUNTA(A65:D65,F65)=0,"",IFERROR(IF(OR(A65="",B65="",C65="",D65=""),"Missing required fields",IF(COUNTIFS($A$9:$A$108,A65,$B$9:$B$108,B65,$D$9:$D$108,"Active")&gt;1,"Duplicate active owner",IF(AND(D65="Active",ABS(IFERROR(SUMIFS($C$9:$C$108,$A$9:$A$108,A65,$D$9:$D$108,"Active"),0)-1)&gt;$B$6),"Facility ownership not 100% - review",""))),"Invalid value - review"))</f>
        <v/>
      </c>
      <c r="F65" s="15" t="n"/>
    </row>
    <row r="66" ht="24" customHeight="1">
      <c r="A66" s="15" t="n"/>
      <c r="B66" s="15" t="n"/>
      <c r="C66" s="24" t="n"/>
      <c r="D66" s="18" t="n"/>
      <c r="E66" s="11">
        <f>IF(COUNTA(A66:D66,F66)=0,"",IFERROR(IF(OR(A66="",B66="",C66="",D66=""),"Missing required fields",IF(COUNTIFS($A$9:$A$108,A66,$B$9:$B$108,B66,$D$9:$D$108,"Active")&gt;1,"Duplicate active owner",IF(AND(D66="Active",ABS(IFERROR(SUMIFS($C$9:$C$108,$A$9:$A$108,A66,$D$9:$D$108,"Active"),0)-1)&gt;$B$6),"Facility ownership not 100% - review",""))),"Invalid value - review"))</f>
        <v/>
      </c>
      <c r="F66" s="15" t="n"/>
    </row>
    <row r="67" ht="24" customHeight="1">
      <c r="A67" s="15" t="n"/>
      <c r="B67" s="15" t="n"/>
      <c r="C67" s="24" t="n"/>
      <c r="D67" s="18" t="n"/>
      <c r="E67" s="7">
        <f>IF(COUNTA(A67:D67,F67)=0,"",IFERROR(IF(OR(A67="",B67="",C67="",D67=""),"Missing required fields",IF(COUNTIFS($A$9:$A$108,A67,$B$9:$B$108,B67,$D$9:$D$108,"Active")&gt;1,"Duplicate active owner",IF(AND(D67="Active",ABS(IFERROR(SUMIFS($C$9:$C$108,$A$9:$A$108,A67,$D$9:$D$108,"Active"),0)-1)&gt;$B$6),"Facility ownership not 100% - review",""))),"Invalid value - review"))</f>
        <v/>
      </c>
      <c r="F67" s="15" t="n"/>
    </row>
    <row r="68" ht="24" customHeight="1">
      <c r="A68" s="15" t="n"/>
      <c r="B68" s="15" t="n"/>
      <c r="C68" s="24" t="n"/>
      <c r="D68" s="18" t="n"/>
      <c r="E68" s="11">
        <f>IF(COUNTA(A68:D68,F68)=0,"",IFERROR(IF(OR(A68="",B68="",C68="",D68=""),"Missing required fields",IF(COUNTIFS($A$9:$A$108,A68,$B$9:$B$108,B68,$D$9:$D$108,"Active")&gt;1,"Duplicate active owner",IF(AND(D68="Active",ABS(IFERROR(SUMIFS($C$9:$C$108,$A$9:$A$108,A68,$D$9:$D$108,"Active"),0)-1)&gt;$B$6),"Facility ownership not 100% - review",""))),"Invalid value - review"))</f>
        <v/>
      </c>
      <c r="F68" s="15" t="n"/>
    </row>
    <row r="69" ht="24" customHeight="1">
      <c r="A69" s="15" t="n"/>
      <c r="B69" s="15" t="n"/>
      <c r="C69" s="24" t="n"/>
      <c r="D69" s="18" t="n"/>
      <c r="E69" s="7">
        <f>IF(COUNTA(A69:D69,F69)=0,"",IFERROR(IF(OR(A69="",B69="",C69="",D69=""),"Missing required fields",IF(COUNTIFS($A$9:$A$108,A69,$B$9:$B$108,B69,$D$9:$D$108,"Active")&gt;1,"Duplicate active owner",IF(AND(D69="Active",ABS(IFERROR(SUMIFS($C$9:$C$108,$A$9:$A$108,A69,$D$9:$D$108,"Active"),0)-1)&gt;$B$6),"Facility ownership not 100% - review",""))),"Invalid value - review"))</f>
        <v/>
      </c>
      <c r="F69" s="15" t="n"/>
    </row>
    <row r="70" ht="24" customHeight="1">
      <c r="A70" s="15" t="n"/>
      <c r="B70" s="15" t="n"/>
      <c r="C70" s="24" t="n"/>
      <c r="D70" s="18" t="n"/>
      <c r="E70" s="11">
        <f>IF(COUNTA(A70:D70,F70)=0,"",IFERROR(IF(OR(A70="",B70="",C70="",D70=""),"Missing required fields",IF(COUNTIFS($A$9:$A$108,A70,$B$9:$B$108,B70,$D$9:$D$108,"Active")&gt;1,"Duplicate active owner",IF(AND(D70="Active",ABS(IFERROR(SUMIFS($C$9:$C$108,$A$9:$A$108,A70,$D$9:$D$108,"Active"),0)-1)&gt;$B$6),"Facility ownership not 100% - review",""))),"Invalid value - review"))</f>
        <v/>
      </c>
      <c r="F70" s="15" t="n"/>
    </row>
    <row r="71" ht="24" customHeight="1">
      <c r="A71" s="15" t="n"/>
      <c r="B71" s="15" t="n"/>
      <c r="C71" s="24" t="n"/>
      <c r="D71" s="18" t="n"/>
      <c r="E71" s="7">
        <f>IF(COUNTA(A71:D71,F71)=0,"",IFERROR(IF(OR(A71="",B71="",C71="",D71=""),"Missing required fields",IF(COUNTIFS($A$9:$A$108,A71,$B$9:$B$108,B71,$D$9:$D$108,"Active")&gt;1,"Duplicate active owner",IF(AND(D71="Active",ABS(IFERROR(SUMIFS($C$9:$C$108,$A$9:$A$108,A71,$D$9:$D$108,"Active"),0)-1)&gt;$B$6),"Facility ownership not 100% - review",""))),"Invalid value - review"))</f>
        <v/>
      </c>
      <c r="F71" s="15" t="n"/>
    </row>
    <row r="72" ht="24" customHeight="1">
      <c r="A72" s="15" t="n"/>
      <c r="B72" s="15" t="n"/>
      <c r="C72" s="24" t="n"/>
      <c r="D72" s="18" t="n"/>
      <c r="E72" s="11">
        <f>IF(COUNTA(A72:D72,F72)=0,"",IFERROR(IF(OR(A72="",B72="",C72="",D72=""),"Missing required fields",IF(COUNTIFS($A$9:$A$108,A72,$B$9:$B$108,B72,$D$9:$D$108,"Active")&gt;1,"Duplicate active owner",IF(AND(D72="Active",ABS(IFERROR(SUMIFS($C$9:$C$108,$A$9:$A$108,A72,$D$9:$D$108,"Active"),0)-1)&gt;$B$6),"Facility ownership not 100% - review",""))),"Invalid value - review"))</f>
        <v/>
      </c>
      <c r="F72" s="15" t="n"/>
    </row>
    <row r="73" ht="24" customHeight="1">
      <c r="A73" s="15" t="n"/>
      <c r="B73" s="15" t="n"/>
      <c r="C73" s="24" t="n"/>
      <c r="D73" s="18" t="n"/>
      <c r="E73" s="7">
        <f>IF(COUNTA(A73:D73,F73)=0,"",IFERROR(IF(OR(A73="",B73="",C73="",D73=""),"Missing required fields",IF(COUNTIFS($A$9:$A$108,A73,$B$9:$B$108,B73,$D$9:$D$108,"Active")&gt;1,"Duplicate active owner",IF(AND(D73="Active",ABS(IFERROR(SUMIFS($C$9:$C$108,$A$9:$A$108,A73,$D$9:$D$108,"Active"),0)-1)&gt;$B$6),"Facility ownership not 100% - review",""))),"Invalid value - review"))</f>
        <v/>
      </c>
      <c r="F73" s="15" t="n"/>
    </row>
    <row r="74" ht="24" customHeight="1">
      <c r="A74" s="15" t="n"/>
      <c r="B74" s="15" t="n"/>
      <c r="C74" s="24" t="n"/>
      <c r="D74" s="18" t="n"/>
      <c r="E74" s="11">
        <f>IF(COUNTA(A74:D74,F74)=0,"",IFERROR(IF(OR(A74="",B74="",C74="",D74=""),"Missing required fields",IF(COUNTIFS($A$9:$A$108,A74,$B$9:$B$108,B74,$D$9:$D$108,"Active")&gt;1,"Duplicate active owner",IF(AND(D74="Active",ABS(IFERROR(SUMIFS($C$9:$C$108,$A$9:$A$108,A74,$D$9:$D$108,"Active"),0)-1)&gt;$B$6),"Facility ownership not 100% - review",""))),"Invalid value - review"))</f>
        <v/>
      </c>
      <c r="F74" s="15" t="n"/>
    </row>
    <row r="75" ht="24" customHeight="1">
      <c r="A75" s="15" t="n"/>
      <c r="B75" s="15" t="n"/>
      <c r="C75" s="24" t="n"/>
      <c r="D75" s="18" t="n"/>
      <c r="E75" s="7">
        <f>IF(COUNTA(A75:D75,F75)=0,"",IFERROR(IF(OR(A75="",B75="",C75="",D75=""),"Missing required fields",IF(COUNTIFS($A$9:$A$108,A75,$B$9:$B$108,B75,$D$9:$D$108,"Active")&gt;1,"Duplicate active owner",IF(AND(D75="Active",ABS(IFERROR(SUMIFS($C$9:$C$108,$A$9:$A$108,A75,$D$9:$D$108,"Active"),0)-1)&gt;$B$6),"Facility ownership not 100% - review",""))),"Invalid value - review"))</f>
        <v/>
      </c>
      <c r="F75" s="15" t="n"/>
    </row>
    <row r="76" ht="24" customHeight="1">
      <c r="A76" s="15" t="n"/>
      <c r="B76" s="15" t="n"/>
      <c r="C76" s="24" t="n"/>
      <c r="D76" s="18" t="n"/>
      <c r="E76" s="11">
        <f>IF(COUNTA(A76:D76,F76)=0,"",IFERROR(IF(OR(A76="",B76="",C76="",D76=""),"Missing required fields",IF(COUNTIFS($A$9:$A$108,A76,$B$9:$B$108,B76,$D$9:$D$108,"Active")&gt;1,"Duplicate active owner",IF(AND(D76="Active",ABS(IFERROR(SUMIFS($C$9:$C$108,$A$9:$A$108,A76,$D$9:$D$108,"Active"),0)-1)&gt;$B$6),"Facility ownership not 100% - review",""))),"Invalid value - review"))</f>
        <v/>
      </c>
      <c r="F76" s="15" t="n"/>
    </row>
    <row r="77" ht="24" customHeight="1">
      <c r="A77" s="15" t="n"/>
      <c r="B77" s="15" t="n"/>
      <c r="C77" s="24" t="n"/>
      <c r="D77" s="18" t="n"/>
      <c r="E77" s="7">
        <f>IF(COUNTA(A77:D77,F77)=0,"",IFERROR(IF(OR(A77="",B77="",C77="",D77=""),"Missing required fields",IF(COUNTIFS($A$9:$A$108,A77,$B$9:$B$108,B77,$D$9:$D$108,"Active")&gt;1,"Duplicate active owner",IF(AND(D77="Active",ABS(IFERROR(SUMIFS($C$9:$C$108,$A$9:$A$108,A77,$D$9:$D$108,"Active"),0)-1)&gt;$B$6),"Facility ownership not 100% - review",""))),"Invalid value - review"))</f>
        <v/>
      </c>
      <c r="F77" s="15" t="n"/>
    </row>
    <row r="78" ht="24" customHeight="1">
      <c r="A78" s="15" t="n"/>
      <c r="B78" s="15" t="n"/>
      <c r="C78" s="24" t="n"/>
      <c r="D78" s="18" t="n"/>
      <c r="E78" s="11">
        <f>IF(COUNTA(A78:D78,F78)=0,"",IFERROR(IF(OR(A78="",B78="",C78="",D78=""),"Missing required fields",IF(COUNTIFS($A$9:$A$108,A78,$B$9:$B$108,B78,$D$9:$D$108,"Active")&gt;1,"Duplicate active owner",IF(AND(D78="Active",ABS(IFERROR(SUMIFS($C$9:$C$108,$A$9:$A$108,A78,$D$9:$D$108,"Active"),0)-1)&gt;$B$6),"Facility ownership not 100% - review",""))),"Invalid value - review"))</f>
        <v/>
      </c>
      <c r="F78" s="15" t="n"/>
    </row>
    <row r="79" ht="24" customHeight="1">
      <c r="A79" s="15" t="n"/>
      <c r="B79" s="15" t="n"/>
      <c r="C79" s="24" t="n"/>
      <c r="D79" s="18" t="n"/>
      <c r="E79" s="7">
        <f>IF(COUNTA(A79:D79,F79)=0,"",IFERROR(IF(OR(A79="",B79="",C79="",D79=""),"Missing required fields",IF(COUNTIFS($A$9:$A$108,A79,$B$9:$B$108,B79,$D$9:$D$108,"Active")&gt;1,"Duplicate active owner",IF(AND(D79="Active",ABS(IFERROR(SUMIFS($C$9:$C$108,$A$9:$A$108,A79,$D$9:$D$108,"Active"),0)-1)&gt;$B$6),"Facility ownership not 100% - review",""))),"Invalid value - review"))</f>
        <v/>
      </c>
      <c r="F79" s="15" t="n"/>
    </row>
    <row r="80" ht="24" customHeight="1">
      <c r="A80" s="15" t="n"/>
      <c r="B80" s="15" t="n"/>
      <c r="C80" s="24" t="n"/>
      <c r="D80" s="18" t="n"/>
      <c r="E80" s="11">
        <f>IF(COUNTA(A80:D80,F80)=0,"",IFERROR(IF(OR(A80="",B80="",C80="",D80=""),"Missing required fields",IF(COUNTIFS($A$9:$A$108,A80,$B$9:$B$108,B80,$D$9:$D$108,"Active")&gt;1,"Duplicate active owner",IF(AND(D80="Active",ABS(IFERROR(SUMIFS($C$9:$C$108,$A$9:$A$108,A80,$D$9:$D$108,"Active"),0)-1)&gt;$B$6),"Facility ownership not 100% - review",""))),"Invalid value - review"))</f>
        <v/>
      </c>
      <c r="F80" s="15" t="n"/>
    </row>
    <row r="81" ht="24" customHeight="1">
      <c r="A81" s="15" t="n"/>
      <c r="B81" s="15" t="n"/>
      <c r="C81" s="24" t="n"/>
      <c r="D81" s="18" t="n"/>
      <c r="E81" s="7">
        <f>IF(COUNTA(A81:D81,F81)=0,"",IFERROR(IF(OR(A81="",B81="",C81="",D81=""),"Missing required fields",IF(COUNTIFS($A$9:$A$108,A81,$B$9:$B$108,B81,$D$9:$D$108,"Active")&gt;1,"Duplicate active owner",IF(AND(D81="Active",ABS(IFERROR(SUMIFS($C$9:$C$108,$A$9:$A$108,A81,$D$9:$D$108,"Active"),0)-1)&gt;$B$6),"Facility ownership not 100% - review",""))),"Invalid value - review"))</f>
        <v/>
      </c>
      <c r="F81" s="15" t="n"/>
    </row>
    <row r="82" ht="24" customHeight="1">
      <c r="A82" s="15" t="n"/>
      <c r="B82" s="15" t="n"/>
      <c r="C82" s="24" t="n"/>
      <c r="D82" s="18" t="n"/>
      <c r="E82" s="11">
        <f>IF(COUNTA(A82:D82,F82)=0,"",IFERROR(IF(OR(A82="",B82="",C82="",D82=""),"Missing required fields",IF(COUNTIFS($A$9:$A$108,A82,$B$9:$B$108,B82,$D$9:$D$108,"Active")&gt;1,"Duplicate active owner",IF(AND(D82="Active",ABS(IFERROR(SUMIFS($C$9:$C$108,$A$9:$A$108,A82,$D$9:$D$108,"Active"),0)-1)&gt;$B$6),"Facility ownership not 100% - review",""))),"Invalid value - review"))</f>
        <v/>
      </c>
      <c r="F82" s="15" t="n"/>
    </row>
    <row r="83" ht="24" customHeight="1">
      <c r="A83" s="15" t="n"/>
      <c r="B83" s="15" t="n"/>
      <c r="C83" s="24" t="n"/>
      <c r="D83" s="18" t="n"/>
      <c r="E83" s="7">
        <f>IF(COUNTA(A83:D83,F83)=0,"",IFERROR(IF(OR(A83="",B83="",C83="",D83=""),"Missing required fields",IF(COUNTIFS($A$9:$A$108,A83,$B$9:$B$108,B83,$D$9:$D$108,"Active")&gt;1,"Duplicate active owner",IF(AND(D83="Active",ABS(IFERROR(SUMIFS($C$9:$C$108,$A$9:$A$108,A83,$D$9:$D$108,"Active"),0)-1)&gt;$B$6),"Facility ownership not 100% - review",""))),"Invalid value - review"))</f>
        <v/>
      </c>
      <c r="F83" s="15" t="n"/>
    </row>
    <row r="84" ht="24" customHeight="1">
      <c r="A84" s="15" t="n"/>
      <c r="B84" s="15" t="n"/>
      <c r="C84" s="24" t="n"/>
      <c r="D84" s="18" t="n"/>
      <c r="E84" s="11">
        <f>IF(COUNTA(A84:D84,F84)=0,"",IFERROR(IF(OR(A84="",B84="",C84="",D84=""),"Missing required fields",IF(COUNTIFS($A$9:$A$108,A84,$B$9:$B$108,B84,$D$9:$D$108,"Active")&gt;1,"Duplicate active owner",IF(AND(D84="Active",ABS(IFERROR(SUMIFS($C$9:$C$108,$A$9:$A$108,A84,$D$9:$D$108,"Active"),0)-1)&gt;$B$6),"Facility ownership not 100% - review",""))),"Invalid value - review"))</f>
        <v/>
      </c>
      <c r="F84" s="15" t="n"/>
    </row>
    <row r="85" ht="24" customHeight="1">
      <c r="A85" s="15" t="n"/>
      <c r="B85" s="15" t="n"/>
      <c r="C85" s="24" t="n"/>
      <c r="D85" s="18" t="n"/>
      <c r="E85" s="7">
        <f>IF(COUNTA(A85:D85,F85)=0,"",IFERROR(IF(OR(A85="",B85="",C85="",D85=""),"Missing required fields",IF(COUNTIFS($A$9:$A$108,A85,$B$9:$B$108,B85,$D$9:$D$108,"Active")&gt;1,"Duplicate active owner",IF(AND(D85="Active",ABS(IFERROR(SUMIFS($C$9:$C$108,$A$9:$A$108,A85,$D$9:$D$108,"Active"),0)-1)&gt;$B$6),"Facility ownership not 100% - review",""))),"Invalid value - review"))</f>
        <v/>
      </c>
      <c r="F85" s="15" t="n"/>
    </row>
    <row r="86" ht="24" customHeight="1">
      <c r="A86" s="15" t="n"/>
      <c r="B86" s="15" t="n"/>
      <c r="C86" s="24" t="n"/>
      <c r="D86" s="18" t="n"/>
      <c r="E86" s="11">
        <f>IF(COUNTA(A86:D86,F86)=0,"",IFERROR(IF(OR(A86="",B86="",C86="",D86=""),"Missing required fields",IF(COUNTIFS($A$9:$A$108,A86,$B$9:$B$108,B86,$D$9:$D$108,"Active")&gt;1,"Duplicate active owner",IF(AND(D86="Active",ABS(IFERROR(SUMIFS($C$9:$C$108,$A$9:$A$108,A86,$D$9:$D$108,"Active"),0)-1)&gt;$B$6),"Facility ownership not 100% - review",""))),"Invalid value - review"))</f>
        <v/>
      </c>
      <c r="F86" s="15" t="n"/>
    </row>
    <row r="87" ht="24" customHeight="1">
      <c r="A87" s="15" t="n"/>
      <c r="B87" s="15" t="n"/>
      <c r="C87" s="24" t="n"/>
      <c r="D87" s="18" t="n"/>
      <c r="E87" s="7">
        <f>IF(COUNTA(A87:D87,F87)=0,"",IFERROR(IF(OR(A87="",B87="",C87="",D87=""),"Missing required fields",IF(COUNTIFS($A$9:$A$108,A87,$B$9:$B$108,B87,$D$9:$D$108,"Active")&gt;1,"Duplicate active owner",IF(AND(D87="Active",ABS(IFERROR(SUMIFS($C$9:$C$108,$A$9:$A$108,A87,$D$9:$D$108,"Active"),0)-1)&gt;$B$6),"Facility ownership not 100% - review",""))),"Invalid value - review"))</f>
        <v/>
      </c>
      <c r="F87" s="15" t="n"/>
    </row>
    <row r="88" ht="24" customHeight="1">
      <c r="A88" s="15" t="n"/>
      <c r="B88" s="15" t="n"/>
      <c r="C88" s="24" t="n"/>
      <c r="D88" s="18" t="n"/>
      <c r="E88" s="11">
        <f>IF(COUNTA(A88:D88,F88)=0,"",IFERROR(IF(OR(A88="",B88="",C88="",D88=""),"Missing required fields",IF(COUNTIFS($A$9:$A$108,A88,$B$9:$B$108,B88,$D$9:$D$108,"Active")&gt;1,"Duplicate active owner",IF(AND(D88="Active",ABS(IFERROR(SUMIFS($C$9:$C$108,$A$9:$A$108,A88,$D$9:$D$108,"Active"),0)-1)&gt;$B$6),"Facility ownership not 100% - review",""))),"Invalid value - review"))</f>
        <v/>
      </c>
      <c r="F88" s="15" t="n"/>
    </row>
    <row r="89" ht="24" customHeight="1">
      <c r="A89" s="15" t="n"/>
      <c r="B89" s="15" t="n"/>
      <c r="C89" s="24" t="n"/>
      <c r="D89" s="18" t="n"/>
      <c r="E89" s="7">
        <f>IF(COUNTA(A89:D89,F89)=0,"",IFERROR(IF(OR(A89="",B89="",C89="",D89=""),"Missing required fields",IF(COUNTIFS($A$9:$A$108,A89,$B$9:$B$108,B89,$D$9:$D$108,"Active")&gt;1,"Duplicate active owner",IF(AND(D89="Active",ABS(IFERROR(SUMIFS($C$9:$C$108,$A$9:$A$108,A89,$D$9:$D$108,"Active"),0)-1)&gt;$B$6),"Facility ownership not 100% - review",""))),"Invalid value - review"))</f>
        <v/>
      </c>
      <c r="F89" s="15" t="n"/>
    </row>
    <row r="90" ht="24" customHeight="1">
      <c r="A90" s="15" t="n"/>
      <c r="B90" s="15" t="n"/>
      <c r="C90" s="24" t="n"/>
      <c r="D90" s="18" t="n"/>
      <c r="E90" s="11">
        <f>IF(COUNTA(A90:D90,F90)=0,"",IFERROR(IF(OR(A90="",B90="",C90="",D90=""),"Missing required fields",IF(COUNTIFS($A$9:$A$108,A90,$B$9:$B$108,B90,$D$9:$D$108,"Active")&gt;1,"Duplicate active owner",IF(AND(D90="Active",ABS(IFERROR(SUMIFS($C$9:$C$108,$A$9:$A$108,A90,$D$9:$D$108,"Active"),0)-1)&gt;$B$6),"Facility ownership not 100% - review",""))),"Invalid value - review"))</f>
        <v/>
      </c>
      <c r="F90" s="15" t="n"/>
    </row>
    <row r="91" ht="24" customHeight="1">
      <c r="A91" s="15" t="n"/>
      <c r="B91" s="15" t="n"/>
      <c r="C91" s="24" t="n"/>
      <c r="D91" s="18" t="n"/>
      <c r="E91" s="7">
        <f>IF(COUNTA(A91:D91,F91)=0,"",IFERROR(IF(OR(A91="",B91="",C91="",D91=""),"Missing required fields",IF(COUNTIFS($A$9:$A$108,A91,$B$9:$B$108,B91,$D$9:$D$108,"Active")&gt;1,"Duplicate active owner",IF(AND(D91="Active",ABS(IFERROR(SUMIFS($C$9:$C$108,$A$9:$A$108,A91,$D$9:$D$108,"Active"),0)-1)&gt;$B$6),"Facility ownership not 100% - review",""))),"Invalid value - review"))</f>
        <v/>
      </c>
      <c r="F91" s="15" t="n"/>
    </row>
    <row r="92" ht="24" customHeight="1">
      <c r="A92" s="15" t="n"/>
      <c r="B92" s="15" t="n"/>
      <c r="C92" s="24" t="n"/>
      <c r="D92" s="18" t="n"/>
      <c r="E92" s="11">
        <f>IF(COUNTA(A92:D92,F92)=0,"",IFERROR(IF(OR(A92="",B92="",C92="",D92=""),"Missing required fields",IF(COUNTIFS($A$9:$A$108,A92,$B$9:$B$108,B92,$D$9:$D$108,"Active")&gt;1,"Duplicate active owner",IF(AND(D92="Active",ABS(IFERROR(SUMIFS($C$9:$C$108,$A$9:$A$108,A92,$D$9:$D$108,"Active"),0)-1)&gt;$B$6),"Facility ownership not 100% - review",""))),"Invalid value - review"))</f>
        <v/>
      </c>
      <c r="F92" s="15" t="n"/>
    </row>
    <row r="93" ht="24" customHeight="1">
      <c r="A93" s="15" t="n"/>
      <c r="B93" s="15" t="n"/>
      <c r="C93" s="24" t="n"/>
      <c r="D93" s="18" t="n"/>
      <c r="E93" s="7">
        <f>IF(COUNTA(A93:D93,F93)=0,"",IFERROR(IF(OR(A93="",B93="",C93="",D93=""),"Missing required fields",IF(COUNTIFS($A$9:$A$108,A93,$B$9:$B$108,B93,$D$9:$D$108,"Active")&gt;1,"Duplicate active owner",IF(AND(D93="Active",ABS(IFERROR(SUMIFS($C$9:$C$108,$A$9:$A$108,A93,$D$9:$D$108,"Active"),0)-1)&gt;$B$6),"Facility ownership not 100% - review",""))),"Invalid value - review"))</f>
        <v/>
      </c>
      <c r="F93" s="15" t="n"/>
    </row>
    <row r="94" ht="24" customHeight="1">
      <c r="A94" s="15" t="n"/>
      <c r="B94" s="15" t="n"/>
      <c r="C94" s="24" t="n"/>
      <c r="D94" s="18" t="n"/>
      <c r="E94" s="11">
        <f>IF(COUNTA(A94:D94,F94)=0,"",IFERROR(IF(OR(A94="",B94="",C94="",D94=""),"Missing required fields",IF(COUNTIFS($A$9:$A$108,A94,$B$9:$B$108,B94,$D$9:$D$108,"Active")&gt;1,"Duplicate active owner",IF(AND(D94="Active",ABS(IFERROR(SUMIFS($C$9:$C$108,$A$9:$A$108,A94,$D$9:$D$108,"Active"),0)-1)&gt;$B$6),"Facility ownership not 100% - review",""))),"Invalid value - review"))</f>
        <v/>
      </c>
      <c r="F94" s="15" t="n"/>
    </row>
    <row r="95" ht="24" customHeight="1">
      <c r="A95" s="15" t="n"/>
      <c r="B95" s="15" t="n"/>
      <c r="C95" s="24" t="n"/>
      <c r="D95" s="18" t="n"/>
      <c r="E95" s="7">
        <f>IF(COUNTA(A95:D95,F95)=0,"",IFERROR(IF(OR(A95="",B95="",C95="",D95=""),"Missing required fields",IF(COUNTIFS($A$9:$A$108,A95,$B$9:$B$108,B95,$D$9:$D$108,"Active")&gt;1,"Duplicate active owner",IF(AND(D95="Active",ABS(IFERROR(SUMIFS($C$9:$C$108,$A$9:$A$108,A95,$D$9:$D$108,"Active"),0)-1)&gt;$B$6),"Facility ownership not 100% - review",""))),"Invalid value - review"))</f>
        <v/>
      </c>
      <c r="F95" s="15" t="n"/>
    </row>
    <row r="96" ht="24" customHeight="1">
      <c r="A96" s="15" t="n"/>
      <c r="B96" s="15" t="n"/>
      <c r="C96" s="24" t="n"/>
      <c r="D96" s="18" t="n"/>
      <c r="E96" s="11">
        <f>IF(COUNTA(A96:D96,F96)=0,"",IFERROR(IF(OR(A96="",B96="",C96="",D96=""),"Missing required fields",IF(COUNTIFS($A$9:$A$108,A96,$B$9:$B$108,B96,$D$9:$D$108,"Active")&gt;1,"Duplicate active owner",IF(AND(D96="Active",ABS(IFERROR(SUMIFS($C$9:$C$108,$A$9:$A$108,A96,$D$9:$D$108,"Active"),0)-1)&gt;$B$6),"Facility ownership not 100% - review",""))),"Invalid value - review"))</f>
        <v/>
      </c>
      <c r="F96" s="15" t="n"/>
    </row>
    <row r="97" ht="24" customHeight="1">
      <c r="A97" s="15" t="n"/>
      <c r="B97" s="15" t="n"/>
      <c r="C97" s="24" t="n"/>
      <c r="D97" s="18" t="n"/>
      <c r="E97" s="7">
        <f>IF(COUNTA(A97:D97,F97)=0,"",IFERROR(IF(OR(A97="",B97="",C97="",D97=""),"Missing required fields",IF(COUNTIFS($A$9:$A$108,A97,$B$9:$B$108,B97,$D$9:$D$108,"Active")&gt;1,"Duplicate active owner",IF(AND(D97="Active",ABS(IFERROR(SUMIFS($C$9:$C$108,$A$9:$A$108,A97,$D$9:$D$108,"Active"),0)-1)&gt;$B$6),"Facility ownership not 100% - review",""))),"Invalid value - review"))</f>
        <v/>
      </c>
      <c r="F97" s="15" t="n"/>
    </row>
    <row r="98" ht="24" customHeight="1">
      <c r="A98" s="15" t="n"/>
      <c r="B98" s="15" t="n"/>
      <c r="C98" s="24" t="n"/>
      <c r="D98" s="18" t="n"/>
      <c r="E98" s="11">
        <f>IF(COUNTA(A98:D98,F98)=0,"",IFERROR(IF(OR(A98="",B98="",C98="",D98=""),"Missing required fields",IF(COUNTIFS($A$9:$A$108,A98,$B$9:$B$108,B98,$D$9:$D$108,"Active")&gt;1,"Duplicate active owner",IF(AND(D98="Active",ABS(IFERROR(SUMIFS($C$9:$C$108,$A$9:$A$108,A98,$D$9:$D$108,"Active"),0)-1)&gt;$B$6),"Facility ownership not 100% - review",""))),"Invalid value - review"))</f>
        <v/>
      </c>
      <c r="F98" s="15" t="n"/>
    </row>
    <row r="99" ht="24" customHeight="1">
      <c r="A99" s="15" t="n"/>
      <c r="B99" s="15" t="n"/>
      <c r="C99" s="24" t="n"/>
      <c r="D99" s="18" t="n"/>
      <c r="E99" s="7">
        <f>IF(COUNTA(A99:D99,F99)=0,"",IFERROR(IF(OR(A99="",B99="",C99="",D99=""),"Missing required fields",IF(COUNTIFS($A$9:$A$108,A99,$B$9:$B$108,B99,$D$9:$D$108,"Active")&gt;1,"Duplicate active owner",IF(AND(D99="Active",ABS(IFERROR(SUMIFS($C$9:$C$108,$A$9:$A$108,A99,$D$9:$D$108,"Active"),0)-1)&gt;$B$6),"Facility ownership not 100% - review",""))),"Invalid value - review"))</f>
        <v/>
      </c>
      <c r="F99" s="15" t="n"/>
    </row>
    <row r="100" ht="24" customHeight="1">
      <c r="A100" s="15" t="n"/>
      <c r="B100" s="15" t="n"/>
      <c r="C100" s="24" t="n"/>
      <c r="D100" s="18" t="n"/>
      <c r="E100" s="11">
        <f>IF(COUNTA(A100:D100,F100)=0,"",IFERROR(IF(OR(A100="",B100="",C100="",D100=""),"Missing required fields",IF(COUNTIFS($A$9:$A$108,A100,$B$9:$B$108,B100,$D$9:$D$108,"Active")&gt;1,"Duplicate active owner",IF(AND(D100="Active",ABS(IFERROR(SUMIFS($C$9:$C$108,$A$9:$A$108,A100,$D$9:$D$108,"Active"),0)-1)&gt;$B$6),"Facility ownership not 100% - review",""))),"Invalid value - review"))</f>
        <v/>
      </c>
      <c r="F100" s="15" t="n"/>
    </row>
    <row r="101" ht="24" customHeight="1">
      <c r="A101" s="15" t="n"/>
      <c r="B101" s="15" t="n"/>
      <c r="C101" s="24" t="n"/>
      <c r="D101" s="18" t="n"/>
      <c r="E101" s="7">
        <f>IF(COUNTA(A101:D101,F101)=0,"",IFERROR(IF(OR(A101="",B101="",C101="",D101=""),"Missing required fields",IF(COUNTIFS($A$9:$A$108,A101,$B$9:$B$108,B101,$D$9:$D$108,"Active")&gt;1,"Duplicate active owner",IF(AND(D101="Active",ABS(IFERROR(SUMIFS($C$9:$C$108,$A$9:$A$108,A101,$D$9:$D$108,"Active"),0)-1)&gt;$B$6),"Facility ownership not 100% - review",""))),"Invalid value - review"))</f>
        <v/>
      </c>
      <c r="F101" s="15" t="n"/>
    </row>
    <row r="102" ht="24" customHeight="1">
      <c r="A102" s="15" t="n"/>
      <c r="B102" s="15" t="n"/>
      <c r="C102" s="24" t="n"/>
      <c r="D102" s="18" t="n"/>
      <c r="E102" s="11">
        <f>IF(COUNTA(A102:D102,F102)=0,"",IFERROR(IF(OR(A102="",B102="",C102="",D102=""),"Missing required fields",IF(COUNTIFS($A$9:$A$108,A102,$B$9:$B$108,B102,$D$9:$D$108,"Active")&gt;1,"Duplicate active owner",IF(AND(D102="Active",ABS(IFERROR(SUMIFS($C$9:$C$108,$A$9:$A$108,A102,$D$9:$D$108,"Active"),0)-1)&gt;$B$6),"Facility ownership not 100% - review",""))),"Invalid value - review"))</f>
        <v/>
      </c>
      <c r="F102" s="15" t="n"/>
    </row>
    <row r="103" ht="24" customHeight="1">
      <c r="A103" s="15" t="n"/>
      <c r="B103" s="15" t="n"/>
      <c r="C103" s="24" t="n"/>
      <c r="D103" s="18" t="n"/>
      <c r="E103" s="7">
        <f>IF(COUNTA(A103:D103,F103)=0,"",IFERROR(IF(OR(A103="",B103="",C103="",D103=""),"Missing required fields",IF(COUNTIFS($A$9:$A$108,A103,$B$9:$B$108,B103,$D$9:$D$108,"Active")&gt;1,"Duplicate active owner",IF(AND(D103="Active",ABS(IFERROR(SUMIFS($C$9:$C$108,$A$9:$A$108,A103,$D$9:$D$108,"Active"),0)-1)&gt;$B$6),"Facility ownership not 100% - review",""))),"Invalid value - review"))</f>
        <v/>
      </c>
      <c r="F103" s="15" t="n"/>
    </row>
    <row r="104" ht="24" customHeight="1">
      <c r="A104" s="15" t="n"/>
      <c r="B104" s="15" t="n"/>
      <c r="C104" s="24" t="n"/>
      <c r="D104" s="18" t="n"/>
      <c r="E104" s="11">
        <f>IF(COUNTA(A104:D104,F104)=0,"",IFERROR(IF(OR(A104="",B104="",C104="",D104=""),"Missing required fields",IF(COUNTIFS($A$9:$A$108,A104,$B$9:$B$108,B104,$D$9:$D$108,"Active")&gt;1,"Duplicate active owner",IF(AND(D104="Active",ABS(IFERROR(SUMIFS($C$9:$C$108,$A$9:$A$108,A104,$D$9:$D$108,"Active"),0)-1)&gt;$B$6),"Facility ownership not 100% - review",""))),"Invalid value - review"))</f>
        <v/>
      </c>
      <c r="F104" s="15" t="n"/>
    </row>
    <row r="105" ht="24" customHeight="1">
      <c r="A105" s="15" t="n"/>
      <c r="B105" s="15" t="n"/>
      <c r="C105" s="24" t="n"/>
      <c r="D105" s="18" t="n"/>
      <c r="E105" s="7">
        <f>IF(COUNTA(A105:D105,F105)=0,"",IFERROR(IF(OR(A105="",B105="",C105="",D105=""),"Missing required fields",IF(COUNTIFS($A$9:$A$108,A105,$B$9:$B$108,B105,$D$9:$D$108,"Active")&gt;1,"Duplicate active owner",IF(AND(D105="Active",ABS(IFERROR(SUMIFS($C$9:$C$108,$A$9:$A$108,A105,$D$9:$D$108,"Active"),0)-1)&gt;$B$6),"Facility ownership not 100% - review",""))),"Invalid value - review"))</f>
        <v/>
      </c>
      <c r="F105" s="15" t="n"/>
    </row>
    <row r="106" ht="24" customHeight="1">
      <c r="A106" s="15" t="n"/>
      <c r="B106" s="15" t="n"/>
      <c r="C106" s="24" t="n"/>
      <c r="D106" s="18" t="n"/>
      <c r="E106" s="11">
        <f>IF(COUNTA(A106:D106,F106)=0,"",IFERROR(IF(OR(A106="",B106="",C106="",D106=""),"Missing required fields",IF(COUNTIFS($A$9:$A$108,A106,$B$9:$B$108,B106,$D$9:$D$108,"Active")&gt;1,"Duplicate active owner",IF(AND(D106="Active",ABS(IFERROR(SUMIFS($C$9:$C$108,$A$9:$A$108,A106,$D$9:$D$108,"Active"),0)-1)&gt;$B$6),"Facility ownership not 100% - review",""))),"Invalid value - review"))</f>
        <v/>
      </c>
      <c r="F106" s="15" t="n"/>
    </row>
    <row r="107" ht="24" customHeight="1">
      <c r="A107" s="15" t="n"/>
      <c r="B107" s="15" t="n"/>
      <c r="C107" s="24" t="n"/>
      <c r="D107" s="18" t="n"/>
      <c r="E107" s="7">
        <f>IF(COUNTA(A107:D107,F107)=0,"",IFERROR(IF(OR(A107="",B107="",C107="",D107=""),"Missing required fields",IF(COUNTIFS($A$9:$A$108,A107,$B$9:$B$108,B107,$D$9:$D$108,"Active")&gt;1,"Duplicate active owner",IF(AND(D107="Active",ABS(IFERROR(SUMIFS($C$9:$C$108,$A$9:$A$108,A107,$D$9:$D$108,"Active"),0)-1)&gt;$B$6),"Facility ownership not 100% - review",""))),"Invalid value - review"))</f>
        <v/>
      </c>
      <c r="F107" s="15" t="n"/>
    </row>
    <row r="108" ht="24" customHeight="1">
      <c r="A108" s="15" t="n"/>
      <c r="B108" s="15" t="n"/>
      <c r="C108" s="24" t="n"/>
      <c r="D108" s="18" t="n"/>
      <c r="E108" s="11">
        <f>IF(COUNTA(A108:D108,F108)=0,"",IFERROR(IF(OR(A108="",B108="",C108="",D108=""),"Missing required fields",IF(COUNTIFS($A$9:$A$108,A108,$B$9:$B$108,B108,$D$9:$D$108,"Active")&gt;1,"Duplicate active owner",IF(AND(D108="Active",ABS(IFERROR(SUMIFS($C$9:$C$108,$A$9:$A$108,A108,$D$9:$D$108,"Active"),0)-1)&gt;$B$6),"Facility ownership not 100% - review",""))),"Invalid value - review"))</f>
        <v/>
      </c>
      <c r="F108" s="15" t="n"/>
    </row>
  </sheetData>
  <autoFilter ref="A8:F108"/>
  <mergeCells count="1">
    <mergeCell ref="A1:I1"/>
  </mergeCells>
  <conditionalFormatting sqref="E9:E108">
    <cfRule type="expression" priority="1" dxfId="0">
      <formula>$E9&lt;&gt;""</formula>
    </cfRule>
  </conditionalFormatting>
  <conditionalFormatting sqref="D9:D108">
    <cfRule type="expression" priority="2" dxfId="1">
      <formula>$D9="Active"</formula>
    </cfRule>
  </conditionalFormatting>
  <dataValidations count="6">
    <dataValidation sqref="B3" showDropDown="0" showInputMessage="0" showErrorMessage="0" allowBlank="0" errorTitle="Review Date" error="Enter a date from 01/01/2020 through 12/31/2100." type="date" errorStyle="stop" operator="between">
      <formula1>DATE(2020,1,1)</formula1>
      <formula2>DATE(2100,12,31)</formula2>
    </dataValidation>
    <dataValidation sqref="B4" showDropDown="0" showInputMessage="0" showErrorMessage="0" allowBlank="0" errorTitle="Review Window" error="Enter a whole number from 0 through 90 days." type="whole" errorStyle="stop" operator="between">
      <formula1>0</formula1>
      <formula2>90</formula2>
    </dataValidation>
    <dataValidation sqref="B5" showDropDown="0" showInputMessage="0" showErrorMessage="0" allowBlank="0" errorTitle="Review Tolerance" error="Enter a nonnegative dollar tolerance." type="decimal" errorStyle="stop" operator="between">
      <formula1>0</formula1>
      <formula2>1000000</formula2>
    </dataValidation>
    <dataValidation sqref="B6" showDropDown="0" showInputMessage="0" showErrorMessage="0" allowBlank="0" errorTitle="Review Tolerance" error="Enter an ownership tolerance from 0.00% through 10.00%." type="decimal" errorStyle="stop" operator="between">
      <formula1>0</formula1>
      <formula2>0.1</formula2>
    </dataValidation>
    <dataValidation sqref="C9:C108" showDropDown="0" showInputMessage="0" showErrorMessage="0" allowBlank="0" errorTitle="Review Percentage" error="Enter an ownership percentage from 0.00% through 100.00%." type="decimal" errorStyle="stop" operator="between">
      <formula1>0</formula1>
      <formula2>1</formula2>
    </dataValidation>
    <dataValidation sqref="D9:D108" showDropDown="0" showInputMessage="0" showErrorMessage="0" allowBlank="0" errorTitle="Review Entry" error="Choose Active or Inactive." type="list" errorStyle="stop">
      <formula1>"Active,Inactive"</formula1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Operations</dc:creator>
  <dc:title xmlns:dc="http://purl.org/dc/elements/1.1/">Self Storage Owner Distribution Schedule</dc:title>
  <dc:subject xmlns:dc="http://purl.org/dc/elements/1.1/">Fictional self-storage owner distribution planning workbook</dc:subject>
  <dcterms:created xmlns:dcterms="http://purl.org/dc/terms/" xmlns:xsi="http://www.w3.org/2001/XMLSchema-instance" xsi:type="dcterms:W3CDTF">2026-09-12T03:52:34Z</dcterms:created>
  <dcterms:modified xmlns:dcterms="http://purl.org/dc/terms/" xmlns:xsi="http://www.w3.org/2001/XMLSchema-instance" xsi:type="dcterms:W3CDTF">2026-09-12T03:52:35+00:00Z</dcterms:modified>
</cp:coreProperties>
</file>