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hecklist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'Checklist'!$A$4:$J$104</definedName>
    <definedName name="_xlnm._FilterDatabase" localSheetId="2" hidden="1">'Assumptions'!$G$4:$H$10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0.0%"/>
    <numFmt numFmtId="166" formatCode="$#,##0.00;[Red]-$#,##0.0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i val="1"/>
      <color rgb="00243746"/>
      <sz val="10"/>
    </font>
    <font>
      <name val="Calibri"/>
      <b val="1"/>
      <color rgb="00FFFFFF"/>
      <sz val="11"/>
    </font>
    <font>
      <name val="Calibri"/>
      <color rgb="00243746"/>
      <sz val="10"/>
    </font>
    <font>
      <name val="Calibri"/>
      <b val="1"/>
      <color rgb="00243746"/>
      <sz val="10"/>
    </font>
  </fonts>
  <fills count="7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147D89"/>
      </patternFill>
    </fill>
    <fill>
      <patternFill patternType="solid">
        <fgColor rgb="00FFF4DD"/>
      </patternFill>
    </fill>
    <fill>
      <patternFill patternType="solid">
        <fgColor rgb="00FFFFFF"/>
      </patternFill>
    </fill>
    <fill>
      <patternFill patternType="solid">
        <fgColor rgb="00EAF4F5"/>
      </patternFill>
    </fill>
  </fills>
  <borders count="2">
    <border>
      <left/>
      <right/>
      <top/>
      <bottom/>
      <diagonal/>
    </border>
    <border>
      <left style="thin">
        <color rgb="00C8D5DD"/>
      </left>
      <right style="thin">
        <color rgb="00C8D5DD"/>
      </right>
      <top style="thin">
        <color rgb="00C8D5DD"/>
      </top>
      <bottom style="thin">
        <color rgb="00C8D5DD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164" fontId="5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right" vertical="center"/>
    </xf>
    <xf numFmtId="165" fontId="5" fillId="5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 wrapText="1"/>
    </xf>
    <xf numFmtId="164" fontId="4" fillId="4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left" vertical="center"/>
    </xf>
    <xf numFmtId="166" fontId="4" fillId="4" borderId="1" applyAlignment="1" pivotButton="0" quotePrefix="0" xfId="0">
      <alignment horizontal="left" vertical="center"/>
    </xf>
    <xf numFmtId="164" fontId="5" fillId="5" borderId="1" applyAlignment="1" pivotButton="0" quotePrefix="0" xfId="0">
      <alignment horizontal="right" vertical="center"/>
    </xf>
    <xf numFmtId="165" fontId="5" fillId="5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left" vertical="center"/>
    </xf>
  </cellXfs>
  <cellStyles count="1">
    <cellStyle name="Normal" xfId="0" builtinId="0" hidden="0"/>
  </cellStyles>
  <dxfs count="3">
    <dxf>
      <font>
        <name val="Calibri"/>
        <color rgb="00FFFFFF"/>
        <sz val="10"/>
      </font>
      <fill>
        <patternFill patternType="solid">
          <fgColor rgb="00207A5B"/>
        </patternFill>
      </fill>
    </dxf>
    <dxf>
      <font>
        <name val="Calibri"/>
        <b val="1"/>
        <color rgb="00FFFFFF"/>
        <sz val="10"/>
      </font>
      <fill>
        <patternFill patternType="solid">
          <fgColor rgb="00C95A2E"/>
        </patternFill>
      </fill>
    </dxf>
    <dxf>
      <font>
        <name val="Calibri"/>
        <b val="1"/>
        <color rgb="00243746"/>
        <sz val="10"/>
      </font>
      <fill>
        <patternFill patternType="solid">
          <fgColor rgb="00F0A91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Checklist Items by Status</a:t>
            </a:r>
          </a:p>
        </rich>
      </tx>
    </title>
    <plotArea>
      <barChart>
        <barDir val="bar"/>
        <grouping val="clustered"/>
        <varyColors val="0"/>
        <ser>
          <idx val="0"/>
          <order val="0"/>
          <tx>
            <strRef>
              <f>'Summary'!E4</f>
            </strRef>
          </tx>
          <spPr>
            <a:solidFill xmlns:a="http://schemas.openxmlformats.org/drawingml/2006/main">
              <a:srgbClr val="147D89"/>
            </a:solidFill>
            <a:ln xmlns:a="http://schemas.openxmlformats.org/drawingml/2006/main">
              <a:solidFill>
                <a:srgbClr val="16324F"/>
              </a:solidFill>
              <a:prstDash val="solid"/>
            </a:ln>
          </spPr>
          <cat>
            <numRef>
              <f>'Summary'!$D$5:$D$9</f>
            </numRef>
          </cat>
          <val>
            <numRef>
              <f>'Summary'!$E$5:$E$9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Items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10</row>
      <rowOff>0</rowOff>
    </from>
    <ext cx="3060000" cy="187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6324F"/>
    <outlinePr summaryBelow="1" summaryRight="1"/>
    <pageSetUpPr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9" customWidth="1" min="1" max="1"/>
    <col width="20" customWidth="1" min="2" max="2"/>
    <col width="3" customWidth="1" min="3" max="3"/>
    <col width="22" customWidth="1" min="4" max="4"/>
    <col width="13" customWidth="1" min="5" max="5"/>
    <col width="4" customWidth="1" min="6" max="6"/>
    <col width="4" customWidth="1" min="7" max="7"/>
    <col width="4" customWidth="1" min="8" max="8"/>
  </cols>
  <sheetData>
    <row r="1" ht="28" customHeight="1">
      <c r="A1" s="1" t="inlineStr">
        <is>
          <t>Self Storage Monthly Close Summary</t>
        </is>
      </c>
    </row>
    <row r="2" ht="22" customHeight="1">
      <c r="A2" s="2" t="inlineStr">
        <is>
          <t>Indicators are calculated from Checklist entries; blank prepared rows are ignored.</t>
        </is>
      </c>
    </row>
    <row r="3"/>
    <row r="4">
      <c r="A4" s="3" t="inlineStr">
        <is>
          <t>Indicator</t>
        </is>
      </c>
      <c r="B4" s="3" t="inlineStr">
        <is>
          <t>Calculated Value</t>
        </is>
      </c>
      <c r="D4" s="4" t="inlineStr">
        <is>
          <t>Status</t>
        </is>
      </c>
      <c r="E4" s="4" t="inlineStr">
        <is>
          <t>Items</t>
        </is>
      </c>
    </row>
    <row r="5" ht="24" customHeight="1">
      <c r="A5" s="5" t="inlineStr">
        <is>
          <t>Latest Entered Period</t>
        </is>
      </c>
      <c r="B5" s="22">
        <f>IF(COUNT(Checklist!$D$5:$D$104)=0,"",MAX(Checklist!$D$5:$D$104))</f>
        <v/>
      </c>
      <c r="D5" s="5" t="inlineStr">
        <is>
          <t>Not Started</t>
        </is>
      </c>
      <c r="E5" s="7">
        <f>COUNTIF(Checklist!$G$5:$G$104,D5)</f>
        <v/>
      </c>
    </row>
    <row r="6" ht="24" customHeight="1">
      <c r="A6" s="8" t="inlineStr">
        <is>
          <t>Checklist Items</t>
        </is>
      </c>
      <c r="B6" s="9">
        <f>COUNTIF(Checklist!$B$5:$B$104,"&lt;&gt;")</f>
        <v/>
      </c>
      <c r="D6" s="8" t="inlineStr">
        <is>
          <t>In Progress</t>
        </is>
      </c>
      <c r="E6" s="10">
        <f>COUNTIF(Checklist!$G$5:$G$104,D6)</f>
        <v/>
      </c>
    </row>
    <row r="7" ht="24" customHeight="1">
      <c r="A7" s="5" t="inlineStr">
        <is>
          <t>Completed Items</t>
        </is>
      </c>
      <c r="B7" s="11">
        <f>COUNTIF(Checklist!$G$5:$G$104,"Complete")</f>
        <v/>
      </c>
      <c r="D7" s="5" t="inlineStr">
        <is>
          <t>Waiting</t>
        </is>
      </c>
      <c r="E7" s="7">
        <f>COUNTIF(Checklist!$G$5:$G$104,D7)</f>
        <v/>
      </c>
    </row>
    <row r="8" ht="24" customHeight="1">
      <c r="A8" s="8" t="inlineStr">
        <is>
          <t>Open Items</t>
        </is>
      </c>
      <c r="B8" s="9">
        <f>COUNTIFS(Checklist!$B$5:$B$104,"&lt;&gt;",Checklist!$G$5:$G$104,"&lt;&gt;Complete",Checklist!$G$5:$G$104,"&lt;&gt;Not Applicable")</f>
        <v/>
      </c>
      <c r="D8" s="8" t="inlineStr">
        <is>
          <t>Complete</t>
        </is>
      </c>
      <c r="E8" s="10">
        <f>COUNTIF(Checklist!$G$5:$G$104,D8)</f>
        <v/>
      </c>
    </row>
    <row r="9" ht="24" customHeight="1">
      <c r="A9" s="5" t="inlineStr">
        <is>
          <t>Overdue Reviews</t>
        </is>
      </c>
      <c r="B9" s="11">
        <f>COUNTIF(Checklist!$J$5:$J$104,"*overdue*")</f>
        <v/>
      </c>
      <c r="D9" s="5" t="inlineStr">
        <is>
          <t>Not Applicable</t>
        </is>
      </c>
      <c r="E9" s="7">
        <f>COUNTIF(Checklist!$G$5:$G$104,D9)</f>
        <v/>
      </c>
    </row>
    <row r="10" ht="24" customHeight="1">
      <c r="A10" s="8" t="inlineStr">
        <is>
          <t>Items Needing Review</t>
        </is>
      </c>
      <c r="B10" s="9">
        <f>COUNTIF(Checklist!$J$5:$J$104,"Review:*")</f>
        <v/>
      </c>
    </row>
    <row r="11" ht="24" customHeight="1">
      <c r="A11" s="5" t="inlineStr">
        <is>
          <t>Completion Rate</t>
        </is>
      </c>
      <c r="B11" s="23">
        <f>IFERROR(B7/(B6-COUNTIF(Checklist!$G$5:$G$104,"Not Applicable")),"")</f>
        <v/>
      </c>
    </row>
    <row r="12" ht="24" customHeight="1">
      <c r="A12" s="8" t="inlineStr">
        <is>
          <t>Rows with Amounts</t>
        </is>
      </c>
      <c r="B12" s="9">
        <f>COUNT(Checklist!$E$5:$E$104)</f>
        <v/>
      </c>
    </row>
  </sheetData>
  <mergeCells count="1">
    <mergeCell ref="A1:H1"/>
  </mergeCells>
  <conditionalFormatting sqref="B8">
    <cfRule type="expression" priority="1" dxfId="0">
      <formula>$B7&gt;0</formula>
    </cfRule>
  </conditionalFormatting>
  <conditionalFormatting sqref="B9">
    <cfRule type="expression" priority="2" dxfId="1">
      <formula>$B8&gt;0</formula>
    </cfRule>
  </conditionalFormatting>
  <conditionalFormatting sqref="B10">
    <cfRule type="expression" priority="3" dxfId="1">
      <formula>$B9&gt;0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47D89"/>
    <outlinePr summaryBelow="1" summaryRight="1"/>
    <pageSetUpPr/>
  </sheetPr>
  <dimension ref="A1:J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29" customWidth="1" min="2" max="2"/>
    <col width="29" customWidth="1" min="3" max="3"/>
    <col width="14" customWidth="1" min="4" max="4"/>
    <col width="15" customWidth="1" min="5" max="5"/>
    <col width="23" customWidth="1" min="6" max="6"/>
    <col width="18" customWidth="1" min="7" max="7"/>
    <col width="14" customWidth="1" min="8" max="8"/>
    <col width="48" customWidth="1" min="9" max="9"/>
    <col width="35" customWidth="1" min="10" max="10"/>
  </cols>
  <sheetData>
    <row r="1" ht="28" customHeight="1">
      <c r="A1" s="1" t="inlineStr">
        <is>
          <t>Self Storage Monthly Close Checklist</t>
        </is>
      </c>
    </row>
    <row r="2" ht="22" customHeight="1">
      <c r="A2" s="2" t="inlineStr">
        <is>
          <t>Enter or replace the yellow cells. Review warnings are workbook calculations and require human confirmation.</t>
        </is>
      </c>
    </row>
    <row r="3" ht="20" customHeight="1">
      <c r="A3" s="2" t="inlineStr">
        <is>
          <t>Fictional sample records are included for the prior month; 100 checklist rows are prepared.</t>
        </is>
      </c>
    </row>
    <row r="4">
      <c r="A4" s="3" t="inlineStr">
        <is>
          <t>Facility</t>
        </is>
      </c>
      <c r="B4" s="3" t="inlineStr">
        <is>
          <t>Close Item</t>
        </is>
      </c>
      <c r="C4" s="3" t="inlineStr">
        <is>
          <t>Unit / Reference</t>
        </is>
      </c>
      <c r="D4" s="3" t="inlineStr">
        <is>
          <t>Period</t>
        </is>
      </c>
      <c r="E4" s="3" t="inlineStr">
        <is>
          <t>Amount</t>
        </is>
      </c>
      <c r="F4" s="3" t="inlineStr">
        <is>
          <t>Owner</t>
        </is>
      </c>
      <c r="G4" s="3" t="inlineStr">
        <is>
          <t>Status</t>
        </is>
      </c>
      <c r="H4" s="3" t="inlineStr">
        <is>
          <t>Due Date</t>
        </is>
      </c>
      <c r="I4" s="3" t="inlineStr">
        <is>
          <t>Notes</t>
        </is>
      </c>
      <c r="J4" s="3" t="inlineStr">
        <is>
          <t>Review</t>
        </is>
      </c>
    </row>
    <row r="5" ht="32" customHeight="1">
      <c r="A5" s="13" t="inlineStr">
        <is>
          <t>Example Cedar Lantern Storage</t>
        </is>
      </c>
      <c r="B5" s="13" t="inlineStr">
        <is>
          <t>Rent Roll Reconciliation</t>
        </is>
      </c>
      <c r="C5" s="13" t="inlineStr">
        <is>
          <t>All 184 example units</t>
        </is>
      </c>
      <c r="D5" s="24" t="n">
        <v>46235</v>
      </c>
      <c r="E5" s="15" t="n">
        <v>48250</v>
      </c>
      <c r="F5" s="13" t="inlineStr">
        <is>
          <t>Example Avery Cole</t>
        </is>
      </c>
      <c r="G5" s="13" t="inlineStr">
        <is>
          <t>Complete</t>
        </is>
      </c>
      <c r="H5" s="24" t="n">
        <v>46267</v>
      </c>
      <c r="I5" s="13" t="inlineStr">
        <is>
          <t>Sample rent roll was compared with occupied and vacant unit totals.</t>
        </is>
      </c>
      <c r="J5" s="16">
        <f>IF(COUNTA(A5:I5)=0,"",IF(OR(A5="",B5="",D5="",F5="",G5="",H5=""),"Review: complete required fields",IF(AND(G5&lt;&gt;"Complete",G5&lt;&gt;"Not Applicable",H5&lt;TODAY()),"Review: overdue",IF(OR(H5&lt;EOMONTH(D5,0),H5&gt;EOMONTH(D5,0)+Assumptions!$K$5),"Review: due date outside close window",IF(AND(G5="Complete",IFERROR(VLOOKUP(B5,Assumptions!$G$5:$H$10,2,FALSE),"No")="Yes",E5=""),"Review: confirm amount","")))))</f>
        <v/>
      </c>
    </row>
    <row r="6" ht="32" customHeight="1">
      <c r="A6" s="13" t="inlineStr">
        <is>
          <t>Example Cedar Lantern Storage</t>
        </is>
      </c>
      <c r="B6" s="13" t="inlineStr">
        <is>
          <t>Deposit Reconciliation</t>
        </is>
      </c>
      <c r="C6" s="13" t="inlineStr">
        <is>
          <t>Example monthly deposit batch</t>
        </is>
      </c>
      <c r="D6" s="24" t="n">
        <v>46235</v>
      </c>
      <c r="E6" s="15" t="n">
        <v>47980.5</v>
      </c>
      <c r="F6" s="13" t="inlineStr">
        <is>
          <t>Example Morgan Reed</t>
        </is>
      </c>
      <c r="G6" s="13" t="inlineStr">
        <is>
          <t>Complete</t>
        </is>
      </c>
      <c r="H6" s="24" t="n">
        <v>46268</v>
      </c>
      <c r="I6" s="13" t="inlineStr">
        <is>
          <t>Sample deposit total was compared with the internal close worksheet.</t>
        </is>
      </c>
      <c r="J6" s="17">
        <f>IF(COUNTA(A6:I6)=0,"",IF(OR(A6="",B6="",D6="",F6="",G6="",H6=""),"Review: complete required fields",IF(AND(G6&lt;&gt;"Complete",G6&lt;&gt;"Not Applicable",H6&lt;TODAY()),"Review: overdue",IF(OR(H6&lt;EOMONTH(D6,0),H6&gt;EOMONTH(D6,0)+Assumptions!$K$5),"Review: due date outside close window",IF(AND(G6="Complete",IFERROR(VLOOKUP(B6,Assumptions!$G$5:$H$10,2,FALSE),"No")="Yes",E6=""),"Review: confirm amount","")))))</f>
        <v/>
      </c>
    </row>
    <row r="7" ht="32" customHeight="1">
      <c r="A7" s="13" t="inlineStr">
        <is>
          <t>Example Cedar Lantern Storage</t>
        </is>
      </c>
      <c r="B7" s="13" t="inlineStr">
        <is>
          <t>Receivables Review</t>
        </is>
      </c>
      <c r="C7" s="13" t="inlineStr">
        <is>
          <t>Sample units A-101 through C-220</t>
        </is>
      </c>
      <c r="D7" s="24" t="n">
        <v>46235</v>
      </c>
      <c r="E7" s="15" t="n">
        <v>6125.75</v>
      </c>
      <c r="F7" s="13" t="inlineStr">
        <is>
          <t>Example Avery Cole</t>
        </is>
      </c>
      <c r="G7" s="13" t="inlineStr">
        <is>
          <t>In Progress</t>
        </is>
      </c>
      <c r="H7" s="24" t="n">
        <v>46270</v>
      </c>
      <c r="I7" s="13" t="inlineStr">
        <is>
          <t>Review fictional aged balances; this workbook does not generate notices.</t>
        </is>
      </c>
      <c r="J7" s="16">
        <f>IF(COUNTA(A7:I7)=0,"",IF(OR(A7="",B7="",D7="",F7="",G7="",H7=""),"Review: complete required fields",IF(AND(G7&lt;&gt;"Complete",G7&lt;&gt;"Not Applicable",H7&lt;TODAY()),"Review: overdue",IF(OR(H7&lt;EOMONTH(D7,0),H7&gt;EOMONTH(D7,0)+Assumptions!$K$5),"Review: due date outside close window",IF(AND(G7="Complete",IFERROR(VLOOKUP(B7,Assumptions!$G$5:$H$10,2,FALSE),"No")="Yes",E7=""),"Review: confirm amount","")))))</f>
        <v/>
      </c>
    </row>
    <row r="8" ht="32" customHeight="1">
      <c r="A8" s="13" t="inlineStr">
        <is>
          <t>Example Cedar Lantern Storage</t>
        </is>
      </c>
      <c r="B8" s="13" t="inlineStr">
        <is>
          <t>Payables Review</t>
        </is>
      </c>
      <c r="C8" s="13" t="inlineStr">
        <is>
          <t>Example vendor ledger</t>
        </is>
      </c>
      <c r="D8" s="24" t="n">
        <v>46235</v>
      </c>
      <c r="E8" s="15" t="n">
        <v>3890.25</v>
      </c>
      <c r="F8" s="13" t="inlineStr">
        <is>
          <t>Example Jamie Brooks</t>
        </is>
      </c>
      <c r="G8" s="13" t="inlineStr">
        <is>
          <t>Waiting</t>
        </is>
      </c>
      <c r="H8" s="24" t="n">
        <v>46272</v>
      </c>
      <c r="I8" s="13" t="inlineStr">
        <is>
          <t>Waiting for a fictional example utility invoice.</t>
        </is>
      </c>
      <c r="J8" s="17">
        <f>IF(COUNTA(A8:I8)=0,"",IF(OR(A8="",B8="",D8="",F8="",G8="",H8=""),"Review: complete required fields",IF(AND(G8&lt;&gt;"Complete",G8&lt;&gt;"Not Applicable",H8&lt;TODAY()),"Review: overdue",IF(OR(H8&lt;EOMONTH(D8,0),H8&gt;EOMONTH(D8,0)+Assumptions!$K$5),"Review: due date outside close window",IF(AND(G8="Complete",IFERROR(VLOOKUP(B8,Assumptions!$G$5:$H$10,2,FALSE),"No")="Yes",E8=""),"Review: confirm amount","")))))</f>
        <v/>
      </c>
    </row>
    <row r="9" ht="32" customHeight="1">
      <c r="A9" s="13" t="inlineStr">
        <is>
          <t>Example Cedar Lantern Storage</t>
        </is>
      </c>
      <c r="B9" s="13" t="inlineStr">
        <is>
          <t>Accrual Review</t>
        </is>
      </c>
      <c r="C9" s="13" t="inlineStr">
        <is>
          <t>Example utility estimate</t>
        </is>
      </c>
      <c r="D9" s="24" t="n">
        <v>46235</v>
      </c>
      <c r="E9" s="15" t="n"/>
      <c r="F9" s="13" t="inlineStr">
        <is>
          <t>Example Morgan Reed</t>
        </is>
      </c>
      <c r="G9" s="13" t="inlineStr">
        <is>
          <t>Complete</t>
        </is>
      </c>
      <c r="H9" s="24" t="n">
        <v>46275</v>
      </c>
      <c r="I9" s="13" t="inlineStr">
        <is>
          <t>Amount is intentionally blank to test the review warning.</t>
        </is>
      </c>
      <c r="J9" s="16">
        <f>IF(COUNTA(A9:I9)=0,"",IF(OR(A9="",B9="",D9="",F9="",G9="",H9=""),"Review: complete required fields",IF(AND(G9&lt;&gt;"Complete",G9&lt;&gt;"Not Applicable",H9&lt;TODAY()),"Review: overdue",IF(OR(H9&lt;EOMONTH(D9,0),H9&gt;EOMONTH(D9,0)+Assumptions!$K$5),"Review: due date outside close window",IF(AND(G9="Complete",IFERROR(VLOOKUP(B9,Assumptions!$G$5:$H$10,2,FALSE),"No")="Yes",E9=""),"Review: confirm amount","")))))</f>
        <v/>
      </c>
    </row>
    <row r="10" ht="32" customHeight="1">
      <c r="A10" s="13" t="inlineStr">
        <is>
          <t>Example Cedar Lantern Storage</t>
        </is>
      </c>
      <c r="B10" s="13" t="inlineStr">
        <is>
          <t>Management Report Package</t>
        </is>
      </c>
      <c r="C10" s="13" t="inlineStr">
        <is>
          <t>Example facility summary</t>
        </is>
      </c>
      <c r="D10" s="24" t="n">
        <v>46235</v>
      </c>
      <c r="E10" s="15" t="n"/>
      <c r="F10" s="13" t="inlineStr">
        <is>
          <t>Example Avery Cole</t>
        </is>
      </c>
      <c r="G10" s="13" t="inlineStr">
        <is>
          <t>Not Started</t>
        </is>
      </c>
      <c r="H10" s="24" t="n">
        <v>46280</v>
      </c>
      <c r="I10" s="13" t="inlineStr">
        <is>
          <t>Due date equals the editable close-window boundary.</t>
        </is>
      </c>
      <c r="J10" s="17">
        <f>IF(COUNTA(A10:I10)=0,"",IF(OR(A10="",B10="",D10="",F10="",G10="",H10=""),"Review: complete required fields",IF(AND(G10&lt;&gt;"Complete",G10&lt;&gt;"Not Applicable",H10&lt;TODAY()),"Review: overdue",IF(OR(H10&lt;EOMONTH(D10,0),H10&gt;EOMONTH(D10,0)+Assumptions!$K$5),"Review: due date outside close window",IF(AND(G10="Complete",IFERROR(VLOOKUP(B10,Assumptions!$G$5:$H$10,2,FALSE),"No")="Yes",E10=""),"Review: confirm amount","")))))</f>
        <v/>
      </c>
    </row>
    <row r="11" ht="32" customHeight="1">
      <c r="A11" s="13" t="inlineStr">
        <is>
          <t>Example Juniper Key Storage</t>
        </is>
      </c>
      <c r="B11" s="13" t="inlineStr">
        <is>
          <t>Rent Roll Reconciliation</t>
        </is>
      </c>
      <c r="C11" s="13" t="inlineStr">
        <is>
          <t>All 126 example units</t>
        </is>
      </c>
      <c r="D11" s="24" t="n">
        <v>46235</v>
      </c>
      <c r="E11" s="15" t="n">
        <v>33100</v>
      </c>
      <c r="F11" s="13" t="inlineStr">
        <is>
          <t>Example Taylor Quinn</t>
        </is>
      </c>
      <c r="G11" s="13" t="inlineStr">
        <is>
          <t>Complete</t>
        </is>
      </c>
      <c r="H11" s="24" t="n">
        <v>46267</v>
      </c>
      <c r="I11" s="13" t="inlineStr">
        <is>
          <t>Sample unit counts and scheduled rent were reviewed.</t>
        </is>
      </c>
      <c r="J11" s="16">
        <f>IF(COUNTA(A11:I11)=0,"",IF(OR(A11="",B11="",D11="",F11="",G11="",H11=""),"Review: complete required fields",IF(AND(G11&lt;&gt;"Complete",G11&lt;&gt;"Not Applicable",H11&lt;TODAY()),"Review: overdue",IF(OR(H11&lt;EOMONTH(D11,0),H11&gt;EOMONTH(D11,0)+Assumptions!$K$5),"Review: due date outside close window",IF(AND(G11="Complete",IFERROR(VLOOKUP(B11,Assumptions!$G$5:$H$10,2,FALSE),"No")="Yes",E11=""),"Review: confirm amount","")))))</f>
        <v/>
      </c>
    </row>
    <row r="12" ht="32" customHeight="1">
      <c r="A12" s="13" t="inlineStr">
        <is>
          <t>Example Juniper Key Storage</t>
        </is>
      </c>
      <c r="B12" s="13" t="inlineStr">
        <is>
          <t>Deposit Reconciliation</t>
        </is>
      </c>
      <c r="C12" s="13" t="inlineStr">
        <is>
          <t>Example monthly deposit batch</t>
        </is>
      </c>
      <c r="D12" s="24" t="n">
        <v>46235</v>
      </c>
      <c r="E12" s="15" t="n">
        <v>32950</v>
      </c>
      <c r="F12" s="13" t="inlineStr">
        <is>
          <t>Example Jamie Brooks</t>
        </is>
      </c>
      <c r="G12" s="13" t="inlineStr">
        <is>
          <t>Complete</t>
        </is>
      </c>
      <c r="H12" s="24" t="n">
        <v>46268</v>
      </c>
      <c r="I12" s="13" t="inlineStr">
        <is>
          <t>Sample close amount was entered for review.</t>
        </is>
      </c>
      <c r="J12" s="17">
        <f>IF(COUNTA(A12:I12)=0,"",IF(OR(A12="",B12="",D12="",F12="",G12="",H12=""),"Review: complete required fields",IF(AND(G12&lt;&gt;"Complete",G12&lt;&gt;"Not Applicable",H12&lt;TODAY()),"Review: overdue",IF(OR(H12&lt;EOMONTH(D12,0),H12&gt;EOMONTH(D12,0)+Assumptions!$K$5),"Review: due date outside close window",IF(AND(G12="Complete",IFERROR(VLOOKUP(B12,Assumptions!$G$5:$H$10,2,FALSE),"No")="Yes",E12=""),"Review: confirm amount","")))))</f>
        <v/>
      </c>
    </row>
    <row r="13" ht="32" customHeight="1">
      <c r="A13" s="13" t="inlineStr">
        <is>
          <t>Example Juniper Key Storage</t>
        </is>
      </c>
      <c r="B13" s="13" t="inlineStr">
        <is>
          <t>Payables Review</t>
        </is>
      </c>
      <c r="C13" s="13" t="inlineStr">
        <is>
          <t>No current example invoices</t>
        </is>
      </c>
      <c r="D13" s="24" t="n">
        <v>46235</v>
      </c>
      <c r="E13" s="15" t="n"/>
      <c r="F13" s="13" t="inlineStr">
        <is>
          <t>Example Taylor Quinn</t>
        </is>
      </c>
      <c r="G13" s="13" t="inlineStr">
        <is>
          <t>Not Applicable</t>
        </is>
      </c>
      <c r="H13" s="24" t="n">
        <v>46272</v>
      </c>
      <c r="I13" s="13" t="inlineStr">
        <is>
          <t>Fictional example marked not applicable after manager review.</t>
        </is>
      </c>
      <c r="J13" s="16">
        <f>IF(COUNTA(A13:I13)=0,"",IF(OR(A13="",B13="",D13="",F13="",G13="",H13=""),"Review: complete required fields",IF(AND(G13&lt;&gt;"Complete",G13&lt;&gt;"Not Applicable",H13&lt;TODAY()),"Review: overdue",IF(OR(H13&lt;EOMONTH(D13,0),H13&gt;EOMONTH(D13,0)+Assumptions!$K$5),"Review: due date outside close window",IF(AND(G13="Complete",IFERROR(VLOOKUP(B13,Assumptions!$G$5:$H$10,2,FALSE),"No")="Yes",E13=""),"Review: confirm amount","")))))</f>
        <v/>
      </c>
    </row>
    <row r="14" ht="32" customHeight="1">
      <c r="A14" s="13" t="inlineStr">
        <is>
          <t>Example Juniper Key Storage</t>
        </is>
      </c>
      <c r="B14" s="13" t="inlineStr">
        <is>
          <t>Receivables Review</t>
        </is>
      </c>
      <c r="C14" s="13" t="inlineStr">
        <is>
          <t>Sample B-014 unit (100 square feet)</t>
        </is>
      </c>
      <c r="D14" s="24" t="n">
        <v>46235</v>
      </c>
      <c r="E14" s="15" t="n">
        <v>0</v>
      </c>
      <c r="F14" s="13" t="inlineStr">
        <is>
          <t>Example Jamie Brooks</t>
        </is>
      </c>
      <c r="G14" s="13" t="inlineStr">
        <is>
          <t>Complete</t>
        </is>
      </c>
      <c r="H14" s="24" t="n">
        <v>46270</v>
      </c>
      <c r="I14" s="13" t="inlineStr">
        <is>
          <t>Zero amount is intentional and tests a valid boundary value.</t>
        </is>
      </c>
      <c r="J14" s="17">
        <f>IF(COUNTA(A14:I14)=0,"",IF(OR(A14="",B14="",D14="",F14="",G14="",H14=""),"Review: complete required fields",IF(AND(G14&lt;&gt;"Complete",G14&lt;&gt;"Not Applicable",H14&lt;TODAY()),"Review: overdue",IF(OR(H14&lt;EOMONTH(D14,0),H14&gt;EOMONTH(D14,0)+Assumptions!$K$5),"Review: due date outside close window",IF(AND(G14="Complete",IFERROR(VLOOKUP(B14,Assumptions!$G$5:$H$10,2,FALSE),"No")="Yes",E14=""),"Review: confirm amount","")))))</f>
        <v/>
      </c>
    </row>
    <row r="15" ht="32" customHeight="1">
      <c r="A15" s="13" t="n"/>
      <c r="B15" s="13" t="n"/>
      <c r="C15" s="13" t="n"/>
      <c r="D15" s="24" t="n"/>
      <c r="E15" s="15" t="n"/>
      <c r="F15" s="13" t="n"/>
      <c r="G15" s="13" t="n"/>
      <c r="H15" s="24" t="n"/>
      <c r="I15" s="13" t="n"/>
      <c r="J15" s="16">
        <f>IF(COUNTA(A15:I15)=0,"",IF(OR(A15="",B15="",D15="",F15="",G15="",H15=""),"Review: complete required fields",IF(AND(G15&lt;&gt;"Complete",G15&lt;&gt;"Not Applicable",H15&lt;TODAY()),"Review: overdue",IF(OR(H15&lt;EOMONTH(D15,0),H15&gt;EOMONTH(D15,0)+Assumptions!$K$5),"Review: due date outside close window",IF(AND(G15="Complete",IFERROR(VLOOKUP(B15,Assumptions!$G$5:$H$10,2,FALSE),"No")="Yes",E15=""),"Review: confirm amount","")))))</f>
        <v/>
      </c>
    </row>
    <row r="16" ht="32" customHeight="1">
      <c r="A16" s="13" t="n"/>
      <c r="B16" s="13" t="n"/>
      <c r="C16" s="13" t="n"/>
      <c r="D16" s="24" t="n"/>
      <c r="E16" s="15" t="n"/>
      <c r="F16" s="13" t="n"/>
      <c r="G16" s="13" t="n"/>
      <c r="H16" s="24" t="n"/>
      <c r="I16" s="13" t="n"/>
      <c r="J16" s="17">
        <f>IF(COUNTA(A16:I16)=0,"",IF(OR(A16="",B16="",D16="",F16="",G16="",H16=""),"Review: complete required fields",IF(AND(G16&lt;&gt;"Complete",G16&lt;&gt;"Not Applicable",H16&lt;TODAY()),"Review: overdue",IF(OR(H16&lt;EOMONTH(D16,0),H16&gt;EOMONTH(D16,0)+Assumptions!$K$5),"Review: due date outside close window",IF(AND(G16="Complete",IFERROR(VLOOKUP(B16,Assumptions!$G$5:$H$10,2,FALSE),"No")="Yes",E16=""),"Review: confirm amount","")))))</f>
        <v/>
      </c>
    </row>
    <row r="17" ht="32" customHeight="1">
      <c r="A17" s="13" t="n"/>
      <c r="B17" s="13" t="n"/>
      <c r="C17" s="13" t="n"/>
      <c r="D17" s="24" t="n"/>
      <c r="E17" s="15" t="n"/>
      <c r="F17" s="13" t="n"/>
      <c r="G17" s="13" t="n"/>
      <c r="H17" s="24" t="n"/>
      <c r="I17" s="13" t="n"/>
      <c r="J17" s="16">
        <f>IF(COUNTA(A17:I17)=0,"",IF(OR(A17="",B17="",D17="",F17="",G17="",H17=""),"Review: complete required fields",IF(AND(G17&lt;&gt;"Complete",G17&lt;&gt;"Not Applicable",H17&lt;TODAY()),"Review: overdue",IF(OR(H17&lt;EOMONTH(D17,0),H17&gt;EOMONTH(D17,0)+Assumptions!$K$5),"Review: due date outside close window",IF(AND(G17="Complete",IFERROR(VLOOKUP(B17,Assumptions!$G$5:$H$10,2,FALSE),"No")="Yes",E17=""),"Review: confirm amount","")))))</f>
        <v/>
      </c>
    </row>
    <row r="18" ht="32" customHeight="1">
      <c r="A18" s="13" t="n"/>
      <c r="B18" s="13" t="n"/>
      <c r="C18" s="13" t="n"/>
      <c r="D18" s="24" t="n"/>
      <c r="E18" s="15" t="n"/>
      <c r="F18" s="13" t="n"/>
      <c r="G18" s="13" t="n"/>
      <c r="H18" s="24" t="n"/>
      <c r="I18" s="13" t="n"/>
      <c r="J18" s="17">
        <f>IF(COUNTA(A18:I18)=0,"",IF(OR(A18="",B18="",D18="",F18="",G18="",H18=""),"Review: complete required fields",IF(AND(G18&lt;&gt;"Complete",G18&lt;&gt;"Not Applicable",H18&lt;TODAY()),"Review: overdue",IF(OR(H18&lt;EOMONTH(D18,0),H18&gt;EOMONTH(D18,0)+Assumptions!$K$5),"Review: due date outside close window",IF(AND(G18="Complete",IFERROR(VLOOKUP(B18,Assumptions!$G$5:$H$10,2,FALSE),"No")="Yes",E18=""),"Review: confirm amount","")))))</f>
        <v/>
      </c>
    </row>
    <row r="19" ht="32" customHeight="1">
      <c r="A19" s="13" t="n"/>
      <c r="B19" s="13" t="n"/>
      <c r="C19" s="13" t="n"/>
      <c r="D19" s="24" t="n"/>
      <c r="E19" s="15" t="n"/>
      <c r="F19" s="13" t="n"/>
      <c r="G19" s="13" t="n"/>
      <c r="H19" s="24" t="n"/>
      <c r="I19" s="13" t="n"/>
      <c r="J19" s="16">
        <f>IF(COUNTA(A19:I19)=0,"",IF(OR(A19="",B19="",D19="",F19="",G19="",H19=""),"Review: complete required fields",IF(AND(G19&lt;&gt;"Complete",G19&lt;&gt;"Not Applicable",H19&lt;TODAY()),"Review: overdue",IF(OR(H19&lt;EOMONTH(D19,0),H19&gt;EOMONTH(D19,0)+Assumptions!$K$5),"Review: due date outside close window",IF(AND(G19="Complete",IFERROR(VLOOKUP(B19,Assumptions!$G$5:$H$10,2,FALSE),"No")="Yes",E19=""),"Review: confirm amount","")))))</f>
        <v/>
      </c>
    </row>
    <row r="20" ht="32" customHeight="1">
      <c r="A20" s="13" t="n"/>
      <c r="B20" s="13" t="n"/>
      <c r="C20" s="13" t="n"/>
      <c r="D20" s="24" t="n"/>
      <c r="E20" s="15" t="n"/>
      <c r="F20" s="13" t="n"/>
      <c r="G20" s="13" t="n"/>
      <c r="H20" s="24" t="n"/>
      <c r="I20" s="13" t="n"/>
      <c r="J20" s="17">
        <f>IF(COUNTA(A20:I20)=0,"",IF(OR(A20="",B20="",D20="",F20="",G20="",H20=""),"Review: complete required fields",IF(AND(G20&lt;&gt;"Complete",G20&lt;&gt;"Not Applicable",H20&lt;TODAY()),"Review: overdue",IF(OR(H20&lt;EOMONTH(D20,0),H20&gt;EOMONTH(D20,0)+Assumptions!$K$5),"Review: due date outside close window",IF(AND(G20="Complete",IFERROR(VLOOKUP(B20,Assumptions!$G$5:$H$10,2,FALSE),"No")="Yes",E20=""),"Review: confirm amount","")))))</f>
        <v/>
      </c>
    </row>
    <row r="21" ht="32" customHeight="1">
      <c r="A21" s="13" t="n"/>
      <c r="B21" s="13" t="n"/>
      <c r="C21" s="13" t="n"/>
      <c r="D21" s="24" t="n"/>
      <c r="E21" s="15" t="n"/>
      <c r="F21" s="13" t="n"/>
      <c r="G21" s="13" t="n"/>
      <c r="H21" s="24" t="n"/>
      <c r="I21" s="13" t="n"/>
      <c r="J21" s="16">
        <f>IF(COUNTA(A21:I21)=0,"",IF(OR(A21="",B21="",D21="",F21="",G21="",H21=""),"Review: complete required fields",IF(AND(G21&lt;&gt;"Complete",G21&lt;&gt;"Not Applicable",H21&lt;TODAY()),"Review: overdue",IF(OR(H21&lt;EOMONTH(D21,0),H21&gt;EOMONTH(D21,0)+Assumptions!$K$5),"Review: due date outside close window",IF(AND(G21="Complete",IFERROR(VLOOKUP(B21,Assumptions!$G$5:$H$10,2,FALSE),"No")="Yes",E21=""),"Review: confirm amount","")))))</f>
        <v/>
      </c>
    </row>
    <row r="22" ht="32" customHeight="1">
      <c r="A22" s="13" t="n"/>
      <c r="B22" s="13" t="n"/>
      <c r="C22" s="13" t="n"/>
      <c r="D22" s="24" t="n"/>
      <c r="E22" s="15" t="n"/>
      <c r="F22" s="13" t="n"/>
      <c r="G22" s="13" t="n"/>
      <c r="H22" s="24" t="n"/>
      <c r="I22" s="13" t="n"/>
      <c r="J22" s="17">
        <f>IF(COUNTA(A22:I22)=0,"",IF(OR(A22="",B22="",D22="",F22="",G22="",H22=""),"Review: complete required fields",IF(AND(G22&lt;&gt;"Complete",G22&lt;&gt;"Not Applicable",H22&lt;TODAY()),"Review: overdue",IF(OR(H22&lt;EOMONTH(D22,0),H22&gt;EOMONTH(D22,0)+Assumptions!$K$5),"Review: due date outside close window",IF(AND(G22="Complete",IFERROR(VLOOKUP(B22,Assumptions!$G$5:$H$10,2,FALSE),"No")="Yes",E22=""),"Review: confirm amount","")))))</f>
        <v/>
      </c>
    </row>
    <row r="23" ht="32" customHeight="1">
      <c r="A23" s="13" t="n"/>
      <c r="B23" s="13" t="n"/>
      <c r="C23" s="13" t="n"/>
      <c r="D23" s="24" t="n"/>
      <c r="E23" s="15" t="n"/>
      <c r="F23" s="13" t="n"/>
      <c r="G23" s="13" t="n"/>
      <c r="H23" s="24" t="n"/>
      <c r="I23" s="13" t="n"/>
      <c r="J23" s="16">
        <f>IF(COUNTA(A23:I23)=0,"",IF(OR(A23="",B23="",D23="",F23="",G23="",H23=""),"Review: complete required fields",IF(AND(G23&lt;&gt;"Complete",G23&lt;&gt;"Not Applicable",H23&lt;TODAY()),"Review: overdue",IF(OR(H23&lt;EOMONTH(D23,0),H23&gt;EOMONTH(D23,0)+Assumptions!$K$5),"Review: due date outside close window",IF(AND(G23="Complete",IFERROR(VLOOKUP(B23,Assumptions!$G$5:$H$10,2,FALSE),"No")="Yes",E23=""),"Review: confirm amount","")))))</f>
        <v/>
      </c>
    </row>
    <row r="24" ht="32" customHeight="1">
      <c r="A24" s="13" t="n"/>
      <c r="B24" s="13" t="n"/>
      <c r="C24" s="13" t="n"/>
      <c r="D24" s="24" t="n"/>
      <c r="E24" s="15" t="n"/>
      <c r="F24" s="13" t="n"/>
      <c r="G24" s="13" t="n"/>
      <c r="H24" s="24" t="n"/>
      <c r="I24" s="13" t="n"/>
      <c r="J24" s="17">
        <f>IF(COUNTA(A24:I24)=0,"",IF(OR(A24="",B24="",D24="",F24="",G24="",H24=""),"Review: complete required fields",IF(AND(G24&lt;&gt;"Complete",G24&lt;&gt;"Not Applicable",H24&lt;TODAY()),"Review: overdue",IF(OR(H24&lt;EOMONTH(D24,0),H24&gt;EOMONTH(D24,0)+Assumptions!$K$5),"Review: due date outside close window",IF(AND(G24="Complete",IFERROR(VLOOKUP(B24,Assumptions!$G$5:$H$10,2,FALSE),"No")="Yes",E24=""),"Review: confirm amount","")))))</f>
        <v/>
      </c>
    </row>
    <row r="25" ht="32" customHeight="1">
      <c r="A25" s="13" t="n"/>
      <c r="B25" s="13" t="n"/>
      <c r="C25" s="13" t="n"/>
      <c r="D25" s="24" t="n"/>
      <c r="E25" s="15" t="n"/>
      <c r="F25" s="13" t="n"/>
      <c r="G25" s="13" t="n"/>
      <c r="H25" s="24" t="n"/>
      <c r="I25" s="13" t="n"/>
      <c r="J25" s="16">
        <f>IF(COUNTA(A25:I25)=0,"",IF(OR(A25="",B25="",D25="",F25="",G25="",H25=""),"Review: complete required fields",IF(AND(G25&lt;&gt;"Complete",G25&lt;&gt;"Not Applicable",H25&lt;TODAY()),"Review: overdue",IF(OR(H25&lt;EOMONTH(D25,0),H25&gt;EOMONTH(D25,0)+Assumptions!$K$5),"Review: due date outside close window",IF(AND(G25="Complete",IFERROR(VLOOKUP(B25,Assumptions!$G$5:$H$10,2,FALSE),"No")="Yes",E25=""),"Review: confirm amount","")))))</f>
        <v/>
      </c>
    </row>
    <row r="26" ht="32" customHeight="1">
      <c r="A26" s="13" t="n"/>
      <c r="B26" s="13" t="n"/>
      <c r="C26" s="13" t="n"/>
      <c r="D26" s="24" t="n"/>
      <c r="E26" s="15" t="n"/>
      <c r="F26" s="13" t="n"/>
      <c r="G26" s="13" t="n"/>
      <c r="H26" s="24" t="n"/>
      <c r="I26" s="13" t="n"/>
      <c r="J26" s="17">
        <f>IF(COUNTA(A26:I26)=0,"",IF(OR(A26="",B26="",D26="",F26="",G26="",H26=""),"Review: complete required fields",IF(AND(G26&lt;&gt;"Complete",G26&lt;&gt;"Not Applicable",H26&lt;TODAY()),"Review: overdue",IF(OR(H26&lt;EOMONTH(D26,0),H26&gt;EOMONTH(D26,0)+Assumptions!$K$5),"Review: due date outside close window",IF(AND(G26="Complete",IFERROR(VLOOKUP(B26,Assumptions!$G$5:$H$10,2,FALSE),"No")="Yes",E26=""),"Review: confirm amount","")))))</f>
        <v/>
      </c>
    </row>
    <row r="27" ht="32" customHeight="1">
      <c r="A27" s="13" t="n"/>
      <c r="B27" s="13" t="n"/>
      <c r="C27" s="13" t="n"/>
      <c r="D27" s="24" t="n"/>
      <c r="E27" s="15" t="n"/>
      <c r="F27" s="13" t="n"/>
      <c r="G27" s="13" t="n"/>
      <c r="H27" s="24" t="n"/>
      <c r="I27" s="13" t="n"/>
      <c r="J27" s="16">
        <f>IF(COUNTA(A27:I27)=0,"",IF(OR(A27="",B27="",D27="",F27="",G27="",H27=""),"Review: complete required fields",IF(AND(G27&lt;&gt;"Complete",G27&lt;&gt;"Not Applicable",H27&lt;TODAY()),"Review: overdue",IF(OR(H27&lt;EOMONTH(D27,0),H27&gt;EOMONTH(D27,0)+Assumptions!$K$5),"Review: due date outside close window",IF(AND(G27="Complete",IFERROR(VLOOKUP(B27,Assumptions!$G$5:$H$10,2,FALSE),"No")="Yes",E27=""),"Review: confirm amount","")))))</f>
        <v/>
      </c>
    </row>
    <row r="28" ht="32" customHeight="1">
      <c r="A28" s="13" t="n"/>
      <c r="B28" s="13" t="n"/>
      <c r="C28" s="13" t="n"/>
      <c r="D28" s="24" t="n"/>
      <c r="E28" s="15" t="n"/>
      <c r="F28" s="13" t="n"/>
      <c r="G28" s="13" t="n"/>
      <c r="H28" s="24" t="n"/>
      <c r="I28" s="13" t="n"/>
      <c r="J28" s="17">
        <f>IF(COUNTA(A28:I28)=0,"",IF(OR(A28="",B28="",D28="",F28="",G28="",H28=""),"Review: complete required fields",IF(AND(G28&lt;&gt;"Complete",G28&lt;&gt;"Not Applicable",H28&lt;TODAY()),"Review: overdue",IF(OR(H28&lt;EOMONTH(D28,0),H28&gt;EOMONTH(D28,0)+Assumptions!$K$5),"Review: due date outside close window",IF(AND(G28="Complete",IFERROR(VLOOKUP(B28,Assumptions!$G$5:$H$10,2,FALSE),"No")="Yes",E28=""),"Review: confirm amount","")))))</f>
        <v/>
      </c>
    </row>
    <row r="29" ht="32" customHeight="1">
      <c r="A29" s="13" t="n"/>
      <c r="B29" s="13" t="n"/>
      <c r="C29" s="13" t="n"/>
      <c r="D29" s="24" t="n"/>
      <c r="E29" s="15" t="n"/>
      <c r="F29" s="13" t="n"/>
      <c r="G29" s="13" t="n"/>
      <c r="H29" s="24" t="n"/>
      <c r="I29" s="13" t="n"/>
      <c r="J29" s="16">
        <f>IF(COUNTA(A29:I29)=0,"",IF(OR(A29="",B29="",D29="",F29="",G29="",H29=""),"Review: complete required fields",IF(AND(G29&lt;&gt;"Complete",G29&lt;&gt;"Not Applicable",H29&lt;TODAY()),"Review: overdue",IF(OR(H29&lt;EOMONTH(D29,0),H29&gt;EOMONTH(D29,0)+Assumptions!$K$5),"Review: due date outside close window",IF(AND(G29="Complete",IFERROR(VLOOKUP(B29,Assumptions!$G$5:$H$10,2,FALSE),"No")="Yes",E29=""),"Review: confirm amount","")))))</f>
        <v/>
      </c>
    </row>
    <row r="30" ht="32" customHeight="1">
      <c r="A30" s="13" t="n"/>
      <c r="B30" s="13" t="n"/>
      <c r="C30" s="13" t="n"/>
      <c r="D30" s="24" t="n"/>
      <c r="E30" s="15" t="n"/>
      <c r="F30" s="13" t="n"/>
      <c r="G30" s="13" t="n"/>
      <c r="H30" s="24" t="n"/>
      <c r="I30" s="13" t="n"/>
      <c r="J30" s="17">
        <f>IF(COUNTA(A30:I30)=0,"",IF(OR(A30="",B30="",D30="",F30="",G30="",H30=""),"Review: complete required fields",IF(AND(G30&lt;&gt;"Complete",G30&lt;&gt;"Not Applicable",H30&lt;TODAY()),"Review: overdue",IF(OR(H30&lt;EOMONTH(D30,0),H30&gt;EOMONTH(D30,0)+Assumptions!$K$5),"Review: due date outside close window",IF(AND(G30="Complete",IFERROR(VLOOKUP(B30,Assumptions!$G$5:$H$10,2,FALSE),"No")="Yes",E30=""),"Review: confirm amount","")))))</f>
        <v/>
      </c>
    </row>
    <row r="31" ht="32" customHeight="1">
      <c r="A31" s="13" t="n"/>
      <c r="B31" s="13" t="n"/>
      <c r="C31" s="13" t="n"/>
      <c r="D31" s="24" t="n"/>
      <c r="E31" s="15" t="n"/>
      <c r="F31" s="13" t="n"/>
      <c r="G31" s="13" t="n"/>
      <c r="H31" s="24" t="n"/>
      <c r="I31" s="13" t="n"/>
      <c r="J31" s="16">
        <f>IF(COUNTA(A31:I31)=0,"",IF(OR(A31="",B31="",D31="",F31="",G31="",H31=""),"Review: complete required fields",IF(AND(G31&lt;&gt;"Complete",G31&lt;&gt;"Not Applicable",H31&lt;TODAY()),"Review: overdue",IF(OR(H31&lt;EOMONTH(D31,0),H31&gt;EOMONTH(D31,0)+Assumptions!$K$5),"Review: due date outside close window",IF(AND(G31="Complete",IFERROR(VLOOKUP(B31,Assumptions!$G$5:$H$10,2,FALSE),"No")="Yes",E31=""),"Review: confirm amount","")))))</f>
        <v/>
      </c>
    </row>
    <row r="32" ht="32" customHeight="1">
      <c r="A32" s="13" t="n"/>
      <c r="B32" s="13" t="n"/>
      <c r="C32" s="13" t="n"/>
      <c r="D32" s="24" t="n"/>
      <c r="E32" s="15" t="n"/>
      <c r="F32" s="13" t="n"/>
      <c r="G32" s="13" t="n"/>
      <c r="H32" s="24" t="n"/>
      <c r="I32" s="13" t="n"/>
      <c r="J32" s="17">
        <f>IF(COUNTA(A32:I32)=0,"",IF(OR(A32="",B32="",D32="",F32="",G32="",H32=""),"Review: complete required fields",IF(AND(G32&lt;&gt;"Complete",G32&lt;&gt;"Not Applicable",H32&lt;TODAY()),"Review: overdue",IF(OR(H32&lt;EOMONTH(D32,0),H32&gt;EOMONTH(D32,0)+Assumptions!$K$5),"Review: due date outside close window",IF(AND(G32="Complete",IFERROR(VLOOKUP(B32,Assumptions!$G$5:$H$10,2,FALSE),"No")="Yes",E32=""),"Review: confirm amount","")))))</f>
        <v/>
      </c>
    </row>
    <row r="33" ht="32" customHeight="1">
      <c r="A33" s="13" t="n"/>
      <c r="B33" s="13" t="n"/>
      <c r="C33" s="13" t="n"/>
      <c r="D33" s="24" t="n"/>
      <c r="E33" s="15" t="n"/>
      <c r="F33" s="13" t="n"/>
      <c r="G33" s="13" t="n"/>
      <c r="H33" s="24" t="n"/>
      <c r="I33" s="13" t="n"/>
      <c r="J33" s="16">
        <f>IF(COUNTA(A33:I33)=0,"",IF(OR(A33="",B33="",D33="",F33="",G33="",H33=""),"Review: complete required fields",IF(AND(G33&lt;&gt;"Complete",G33&lt;&gt;"Not Applicable",H33&lt;TODAY()),"Review: overdue",IF(OR(H33&lt;EOMONTH(D33,0),H33&gt;EOMONTH(D33,0)+Assumptions!$K$5),"Review: due date outside close window",IF(AND(G33="Complete",IFERROR(VLOOKUP(B33,Assumptions!$G$5:$H$10,2,FALSE),"No")="Yes",E33=""),"Review: confirm amount","")))))</f>
        <v/>
      </c>
    </row>
    <row r="34" ht="32" customHeight="1">
      <c r="A34" s="13" t="n"/>
      <c r="B34" s="13" t="n"/>
      <c r="C34" s="13" t="n"/>
      <c r="D34" s="24" t="n"/>
      <c r="E34" s="15" t="n"/>
      <c r="F34" s="13" t="n"/>
      <c r="G34" s="13" t="n"/>
      <c r="H34" s="24" t="n"/>
      <c r="I34" s="13" t="n"/>
      <c r="J34" s="17">
        <f>IF(COUNTA(A34:I34)=0,"",IF(OR(A34="",B34="",D34="",F34="",G34="",H34=""),"Review: complete required fields",IF(AND(G34&lt;&gt;"Complete",G34&lt;&gt;"Not Applicable",H34&lt;TODAY()),"Review: overdue",IF(OR(H34&lt;EOMONTH(D34,0),H34&gt;EOMONTH(D34,0)+Assumptions!$K$5),"Review: due date outside close window",IF(AND(G34="Complete",IFERROR(VLOOKUP(B34,Assumptions!$G$5:$H$10,2,FALSE),"No")="Yes",E34=""),"Review: confirm amount","")))))</f>
        <v/>
      </c>
    </row>
    <row r="35" ht="32" customHeight="1">
      <c r="A35" s="13" t="n"/>
      <c r="B35" s="13" t="n"/>
      <c r="C35" s="13" t="n"/>
      <c r="D35" s="24" t="n"/>
      <c r="E35" s="15" t="n"/>
      <c r="F35" s="13" t="n"/>
      <c r="G35" s="13" t="n"/>
      <c r="H35" s="24" t="n"/>
      <c r="I35" s="13" t="n"/>
      <c r="J35" s="16">
        <f>IF(COUNTA(A35:I35)=0,"",IF(OR(A35="",B35="",D35="",F35="",G35="",H35=""),"Review: complete required fields",IF(AND(G35&lt;&gt;"Complete",G35&lt;&gt;"Not Applicable",H35&lt;TODAY()),"Review: overdue",IF(OR(H35&lt;EOMONTH(D35,0),H35&gt;EOMONTH(D35,0)+Assumptions!$K$5),"Review: due date outside close window",IF(AND(G35="Complete",IFERROR(VLOOKUP(B35,Assumptions!$G$5:$H$10,2,FALSE),"No")="Yes",E35=""),"Review: confirm amount","")))))</f>
        <v/>
      </c>
    </row>
    <row r="36" ht="32" customHeight="1">
      <c r="A36" s="13" t="n"/>
      <c r="B36" s="13" t="n"/>
      <c r="C36" s="13" t="n"/>
      <c r="D36" s="24" t="n"/>
      <c r="E36" s="15" t="n"/>
      <c r="F36" s="13" t="n"/>
      <c r="G36" s="13" t="n"/>
      <c r="H36" s="24" t="n"/>
      <c r="I36" s="13" t="n"/>
      <c r="J36" s="17">
        <f>IF(COUNTA(A36:I36)=0,"",IF(OR(A36="",B36="",D36="",F36="",G36="",H36=""),"Review: complete required fields",IF(AND(G36&lt;&gt;"Complete",G36&lt;&gt;"Not Applicable",H36&lt;TODAY()),"Review: overdue",IF(OR(H36&lt;EOMONTH(D36,0),H36&gt;EOMONTH(D36,0)+Assumptions!$K$5),"Review: due date outside close window",IF(AND(G36="Complete",IFERROR(VLOOKUP(B36,Assumptions!$G$5:$H$10,2,FALSE),"No")="Yes",E36=""),"Review: confirm amount","")))))</f>
        <v/>
      </c>
    </row>
    <row r="37" ht="32" customHeight="1">
      <c r="A37" s="13" t="n"/>
      <c r="B37" s="13" t="n"/>
      <c r="C37" s="13" t="n"/>
      <c r="D37" s="24" t="n"/>
      <c r="E37" s="15" t="n"/>
      <c r="F37" s="13" t="n"/>
      <c r="G37" s="13" t="n"/>
      <c r="H37" s="24" t="n"/>
      <c r="I37" s="13" t="n"/>
      <c r="J37" s="16">
        <f>IF(COUNTA(A37:I37)=0,"",IF(OR(A37="",B37="",D37="",F37="",G37="",H37=""),"Review: complete required fields",IF(AND(G37&lt;&gt;"Complete",G37&lt;&gt;"Not Applicable",H37&lt;TODAY()),"Review: overdue",IF(OR(H37&lt;EOMONTH(D37,0),H37&gt;EOMONTH(D37,0)+Assumptions!$K$5),"Review: due date outside close window",IF(AND(G37="Complete",IFERROR(VLOOKUP(B37,Assumptions!$G$5:$H$10,2,FALSE),"No")="Yes",E37=""),"Review: confirm amount","")))))</f>
        <v/>
      </c>
    </row>
    <row r="38" ht="32" customHeight="1">
      <c r="A38" s="13" t="n"/>
      <c r="B38" s="13" t="n"/>
      <c r="C38" s="13" t="n"/>
      <c r="D38" s="24" t="n"/>
      <c r="E38" s="15" t="n"/>
      <c r="F38" s="13" t="n"/>
      <c r="G38" s="13" t="n"/>
      <c r="H38" s="24" t="n"/>
      <c r="I38" s="13" t="n"/>
      <c r="J38" s="17">
        <f>IF(COUNTA(A38:I38)=0,"",IF(OR(A38="",B38="",D38="",F38="",G38="",H38=""),"Review: complete required fields",IF(AND(G38&lt;&gt;"Complete",G38&lt;&gt;"Not Applicable",H38&lt;TODAY()),"Review: overdue",IF(OR(H38&lt;EOMONTH(D38,0),H38&gt;EOMONTH(D38,0)+Assumptions!$K$5),"Review: due date outside close window",IF(AND(G38="Complete",IFERROR(VLOOKUP(B38,Assumptions!$G$5:$H$10,2,FALSE),"No")="Yes",E38=""),"Review: confirm amount","")))))</f>
        <v/>
      </c>
    </row>
    <row r="39" ht="32" customHeight="1">
      <c r="A39" s="13" t="n"/>
      <c r="B39" s="13" t="n"/>
      <c r="C39" s="13" t="n"/>
      <c r="D39" s="24" t="n"/>
      <c r="E39" s="15" t="n"/>
      <c r="F39" s="13" t="n"/>
      <c r="G39" s="13" t="n"/>
      <c r="H39" s="24" t="n"/>
      <c r="I39" s="13" t="n"/>
      <c r="J39" s="16">
        <f>IF(COUNTA(A39:I39)=0,"",IF(OR(A39="",B39="",D39="",F39="",G39="",H39=""),"Review: complete required fields",IF(AND(G39&lt;&gt;"Complete",G39&lt;&gt;"Not Applicable",H39&lt;TODAY()),"Review: overdue",IF(OR(H39&lt;EOMONTH(D39,0),H39&gt;EOMONTH(D39,0)+Assumptions!$K$5),"Review: due date outside close window",IF(AND(G39="Complete",IFERROR(VLOOKUP(B39,Assumptions!$G$5:$H$10,2,FALSE),"No")="Yes",E39=""),"Review: confirm amount","")))))</f>
        <v/>
      </c>
    </row>
    <row r="40" ht="32" customHeight="1">
      <c r="A40" s="13" t="n"/>
      <c r="B40" s="13" t="n"/>
      <c r="C40" s="13" t="n"/>
      <c r="D40" s="24" t="n"/>
      <c r="E40" s="15" t="n"/>
      <c r="F40" s="13" t="n"/>
      <c r="G40" s="13" t="n"/>
      <c r="H40" s="24" t="n"/>
      <c r="I40" s="13" t="n"/>
      <c r="J40" s="17">
        <f>IF(COUNTA(A40:I40)=0,"",IF(OR(A40="",B40="",D40="",F40="",G40="",H40=""),"Review: complete required fields",IF(AND(G40&lt;&gt;"Complete",G40&lt;&gt;"Not Applicable",H40&lt;TODAY()),"Review: overdue",IF(OR(H40&lt;EOMONTH(D40,0),H40&gt;EOMONTH(D40,0)+Assumptions!$K$5),"Review: due date outside close window",IF(AND(G40="Complete",IFERROR(VLOOKUP(B40,Assumptions!$G$5:$H$10,2,FALSE),"No")="Yes",E40=""),"Review: confirm amount","")))))</f>
        <v/>
      </c>
    </row>
    <row r="41" ht="32" customHeight="1">
      <c r="A41" s="13" t="n"/>
      <c r="B41" s="13" t="n"/>
      <c r="C41" s="13" t="n"/>
      <c r="D41" s="24" t="n"/>
      <c r="E41" s="15" t="n"/>
      <c r="F41" s="13" t="n"/>
      <c r="G41" s="13" t="n"/>
      <c r="H41" s="24" t="n"/>
      <c r="I41" s="13" t="n"/>
      <c r="J41" s="16">
        <f>IF(COUNTA(A41:I41)=0,"",IF(OR(A41="",B41="",D41="",F41="",G41="",H41=""),"Review: complete required fields",IF(AND(G41&lt;&gt;"Complete",G41&lt;&gt;"Not Applicable",H41&lt;TODAY()),"Review: overdue",IF(OR(H41&lt;EOMONTH(D41,0),H41&gt;EOMONTH(D41,0)+Assumptions!$K$5),"Review: due date outside close window",IF(AND(G41="Complete",IFERROR(VLOOKUP(B41,Assumptions!$G$5:$H$10,2,FALSE),"No")="Yes",E41=""),"Review: confirm amount","")))))</f>
        <v/>
      </c>
    </row>
    <row r="42" ht="32" customHeight="1">
      <c r="A42" s="13" t="n"/>
      <c r="B42" s="13" t="n"/>
      <c r="C42" s="13" t="n"/>
      <c r="D42" s="24" t="n"/>
      <c r="E42" s="15" t="n"/>
      <c r="F42" s="13" t="n"/>
      <c r="G42" s="13" t="n"/>
      <c r="H42" s="24" t="n"/>
      <c r="I42" s="13" t="n"/>
      <c r="J42" s="17">
        <f>IF(COUNTA(A42:I42)=0,"",IF(OR(A42="",B42="",D42="",F42="",G42="",H42=""),"Review: complete required fields",IF(AND(G42&lt;&gt;"Complete",G42&lt;&gt;"Not Applicable",H42&lt;TODAY()),"Review: overdue",IF(OR(H42&lt;EOMONTH(D42,0),H42&gt;EOMONTH(D42,0)+Assumptions!$K$5),"Review: due date outside close window",IF(AND(G42="Complete",IFERROR(VLOOKUP(B42,Assumptions!$G$5:$H$10,2,FALSE),"No")="Yes",E42=""),"Review: confirm amount","")))))</f>
        <v/>
      </c>
    </row>
    <row r="43" ht="32" customHeight="1">
      <c r="A43" s="13" t="n"/>
      <c r="B43" s="13" t="n"/>
      <c r="C43" s="13" t="n"/>
      <c r="D43" s="24" t="n"/>
      <c r="E43" s="15" t="n"/>
      <c r="F43" s="13" t="n"/>
      <c r="G43" s="13" t="n"/>
      <c r="H43" s="24" t="n"/>
      <c r="I43" s="13" t="n"/>
      <c r="J43" s="16">
        <f>IF(COUNTA(A43:I43)=0,"",IF(OR(A43="",B43="",D43="",F43="",G43="",H43=""),"Review: complete required fields",IF(AND(G43&lt;&gt;"Complete",G43&lt;&gt;"Not Applicable",H43&lt;TODAY()),"Review: overdue",IF(OR(H43&lt;EOMONTH(D43,0),H43&gt;EOMONTH(D43,0)+Assumptions!$K$5),"Review: due date outside close window",IF(AND(G43="Complete",IFERROR(VLOOKUP(B43,Assumptions!$G$5:$H$10,2,FALSE),"No")="Yes",E43=""),"Review: confirm amount","")))))</f>
        <v/>
      </c>
    </row>
    <row r="44" ht="32" customHeight="1">
      <c r="A44" s="13" t="n"/>
      <c r="B44" s="13" t="n"/>
      <c r="C44" s="13" t="n"/>
      <c r="D44" s="24" t="n"/>
      <c r="E44" s="15" t="n"/>
      <c r="F44" s="13" t="n"/>
      <c r="G44" s="13" t="n"/>
      <c r="H44" s="24" t="n"/>
      <c r="I44" s="13" t="n"/>
      <c r="J44" s="17">
        <f>IF(COUNTA(A44:I44)=0,"",IF(OR(A44="",B44="",D44="",F44="",G44="",H44=""),"Review: complete required fields",IF(AND(G44&lt;&gt;"Complete",G44&lt;&gt;"Not Applicable",H44&lt;TODAY()),"Review: overdue",IF(OR(H44&lt;EOMONTH(D44,0),H44&gt;EOMONTH(D44,0)+Assumptions!$K$5),"Review: due date outside close window",IF(AND(G44="Complete",IFERROR(VLOOKUP(B44,Assumptions!$G$5:$H$10,2,FALSE),"No")="Yes",E44=""),"Review: confirm amount","")))))</f>
        <v/>
      </c>
    </row>
    <row r="45" ht="32" customHeight="1">
      <c r="A45" s="13" t="n"/>
      <c r="B45" s="13" t="n"/>
      <c r="C45" s="13" t="n"/>
      <c r="D45" s="24" t="n"/>
      <c r="E45" s="15" t="n"/>
      <c r="F45" s="13" t="n"/>
      <c r="G45" s="13" t="n"/>
      <c r="H45" s="24" t="n"/>
      <c r="I45" s="13" t="n"/>
      <c r="J45" s="16">
        <f>IF(COUNTA(A45:I45)=0,"",IF(OR(A45="",B45="",D45="",F45="",G45="",H45=""),"Review: complete required fields",IF(AND(G45&lt;&gt;"Complete",G45&lt;&gt;"Not Applicable",H45&lt;TODAY()),"Review: overdue",IF(OR(H45&lt;EOMONTH(D45,0),H45&gt;EOMONTH(D45,0)+Assumptions!$K$5),"Review: due date outside close window",IF(AND(G45="Complete",IFERROR(VLOOKUP(B45,Assumptions!$G$5:$H$10,2,FALSE),"No")="Yes",E45=""),"Review: confirm amount","")))))</f>
        <v/>
      </c>
    </row>
    <row r="46" ht="32" customHeight="1">
      <c r="A46" s="13" t="n"/>
      <c r="B46" s="13" t="n"/>
      <c r="C46" s="13" t="n"/>
      <c r="D46" s="24" t="n"/>
      <c r="E46" s="15" t="n"/>
      <c r="F46" s="13" t="n"/>
      <c r="G46" s="13" t="n"/>
      <c r="H46" s="24" t="n"/>
      <c r="I46" s="13" t="n"/>
      <c r="J46" s="17">
        <f>IF(COUNTA(A46:I46)=0,"",IF(OR(A46="",B46="",D46="",F46="",G46="",H46=""),"Review: complete required fields",IF(AND(G46&lt;&gt;"Complete",G46&lt;&gt;"Not Applicable",H46&lt;TODAY()),"Review: overdue",IF(OR(H46&lt;EOMONTH(D46,0),H46&gt;EOMONTH(D46,0)+Assumptions!$K$5),"Review: due date outside close window",IF(AND(G46="Complete",IFERROR(VLOOKUP(B46,Assumptions!$G$5:$H$10,2,FALSE),"No")="Yes",E46=""),"Review: confirm amount","")))))</f>
        <v/>
      </c>
    </row>
    <row r="47" ht="32" customHeight="1">
      <c r="A47" s="13" t="n"/>
      <c r="B47" s="13" t="n"/>
      <c r="C47" s="13" t="n"/>
      <c r="D47" s="24" t="n"/>
      <c r="E47" s="15" t="n"/>
      <c r="F47" s="13" t="n"/>
      <c r="G47" s="13" t="n"/>
      <c r="H47" s="24" t="n"/>
      <c r="I47" s="13" t="n"/>
      <c r="J47" s="16">
        <f>IF(COUNTA(A47:I47)=0,"",IF(OR(A47="",B47="",D47="",F47="",G47="",H47=""),"Review: complete required fields",IF(AND(G47&lt;&gt;"Complete",G47&lt;&gt;"Not Applicable",H47&lt;TODAY()),"Review: overdue",IF(OR(H47&lt;EOMONTH(D47,0),H47&gt;EOMONTH(D47,0)+Assumptions!$K$5),"Review: due date outside close window",IF(AND(G47="Complete",IFERROR(VLOOKUP(B47,Assumptions!$G$5:$H$10,2,FALSE),"No")="Yes",E47=""),"Review: confirm amount","")))))</f>
        <v/>
      </c>
    </row>
    <row r="48" ht="32" customHeight="1">
      <c r="A48" s="13" t="n"/>
      <c r="B48" s="13" t="n"/>
      <c r="C48" s="13" t="n"/>
      <c r="D48" s="24" t="n"/>
      <c r="E48" s="15" t="n"/>
      <c r="F48" s="13" t="n"/>
      <c r="G48" s="13" t="n"/>
      <c r="H48" s="24" t="n"/>
      <c r="I48" s="13" t="n"/>
      <c r="J48" s="17">
        <f>IF(COUNTA(A48:I48)=0,"",IF(OR(A48="",B48="",D48="",F48="",G48="",H48=""),"Review: complete required fields",IF(AND(G48&lt;&gt;"Complete",G48&lt;&gt;"Not Applicable",H48&lt;TODAY()),"Review: overdue",IF(OR(H48&lt;EOMONTH(D48,0),H48&gt;EOMONTH(D48,0)+Assumptions!$K$5),"Review: due date outside close window",IF(AND(G48="Complete",IFERROR(VLOOKUP(B48,Assumptions!$G$5:$H$10,2,FALSE),"No")="Yes",E48=""),"Review: confirm amount","")))))</f>
        <v/>
      </c>
    </row>
    <row r="49" ht="32" customHeight="1">
      <c r="A49" s="13" t="n"/>
      <c r="B49" s="13" t="n"/>
      <c r="C49" s="13" t="n"/>
      <c r="D49" s="24" t="n"/>
      <c r="E49" s="15" t="n"/>
      <c r="F49" s="13" t="n"/>
      <c r="G49" s="13" t="n"/>
      <c r="H49" s="24" t="n"/>
      <c r="I49" s="13" t="n"/>
      <c r="J49" s="16">
        <f>IF(COUNTA(A49:I49)=0,"",IF(OR(A49="",B49="",D49="",F49="",G49="",H49=""),"Review: complete required fields",IF(AND(G49&lt;&gt;"Complete",G49&lt;&gt;"Not Applicable",H49&lt;TODAY()),"Review: overdue",IF(OR(H49&lt;EOMONTH(D49,0),H49&gt;EOMONTH(D49,0)+Assumptions!$K$5),"Review: due date outside close window",IF(AND(G49="Complete",IFERROR(VLOOKUP(B49,Assumptions!$G$5:$H$10,2,FALSE),"No")="Yes",E49=""),"Review: confirm amount","")))))</f>
        <v/>
      </c>
    </row>
    <row r="50" ht="32" customHeight="1">
      <c r="A50" s="13" t="n"/>
      <c r="B50" s="13" t="n"/>
      <c r="C50" s="13" t="n"/>
      <c r="D50" s="24" t="n"/>
      <c r="E50" s="15" t="n"/>
      <c r="F50" s="13" t="n"/>
      <c r="G50" s="13" t="n"/>
      <c r="H50" s="24" t="n"/>
      <c r="I50" s="13" t="n"/>
      <c r="J50" s="17">
        <f>IF(COUNTA(A50:I50)=0,"",IF(OR(A50="",B50="",D50="",F50="",G50="",H50=""),"Review: complete required fields",IF(AND(G50&lt;&gt;"Complete",G50&lt;&gt;"Not Applicable",H50&lt;TODAY()),"Review: overdue",IF(OR(H50&lt;EOMONTH(D50,0),H50&gt;EOMONTH(D50,0)+Assumptions!$K$5),"Review: due date outside close window",IF(AND(G50="Complete",IFERROR(VLOOKUP(B50,Assumptions!$G$5:$H$10,2,FALSE),"No")="Yes",E50=""),"Review: confirm amount","")))))</f>
        <v/>
      </c>
    </row>
    <row r="51" ht="32" customHeight="1">
      <c r="A51" s="13" t="n"/>
      <c r="B51" s="13" t="n"/>
      <c r="C51" s="13" t="n"/>
      <c r="D51" s="24" t="n"/>
      <c r="E51" s="15" t="n"/>
      <c r="F51" s="13" t="n"/>
      <c r="G51" s="13" t="n"/>
      <c r="H51" s="24" t="n"/>
      <c r="I51" s="13" t="n"/>
      <c r="J51" s="16">
        <f>IF(COUNTA(A51:I51)=0,"",IF(OR(A51="",B51="",D51="",F51="",G51="",H51=""),"Review: complete required fields",IF(AND(G51&lt;&gt;"Complete",G51&lt;&gt;"Not Applicable",H51&lt;TODAY()),"Review: overdue",IF(OR(H51&lt;EOMONTH(D51,0),H51&gt;EOMONTH(D51,0)+Assumptions!$K$5),"Review: due date outside close window",IF(AND(G51="Complete",IFERROR(VLOOKUP(B51,Assumptions!$G$5:$H$10,2,FALSE),"No")="Yes",E51=""),"Review: confirm amount","")))))</f>
        <v/>
      </c>
    </row>
    <row r="52" ht="32" customHeight="1">
      <c r="A52" s="13" t="n"/>
      <c r="B52" s="13" t="n"/>
      <c r="C52" s="13" t="n"/>
      <c r="D52" s="24" t="n"/>
      <c r="E52" s="15" t="n"/>
      <c r="F52" s="13" t="n"/>
      <c r="G52" s="13" t="n"/>
      <c r="H52" s="24" t="n"/>
      <c r="I52" s="13" t="n"/>
      <c r="J52" s="17">
        <f>IF(COUNTA(A52:I52)=0,"",IF(OR(A52="",B52="",D52="",F52="",G52="",H52=""),"Review: complete required fields",IF(AND(G52&lt;&gt;"Complete",G52&lt;&gt;"Not Applicable",H52&lt;TODAY()),"Review: overdue",IF(OR(H52&lt;EOMONTH(D52,0),H52&gt;EOMONTH(D52,0)+Assumptions!$K$5),"Review: due date outside close window",IF(AND(G52="Complete",IFERROR(VLOOKUP(B52,Assumptions!$G$5:$H$10,2,FALSE),"No")="Yes",E52=""),"Review: confirm amount","")))))</f>
        <v/>
      </c>
    </row>
    <row r="53" ht="32" customHeight="1">
      <c r="A53" s="13" t="n"/>
      <c r="B53" s="13" t="n"/>
      <c r="C53" s="13" t="n"/>
      <c r="D53" s="24" t="n"/>
      <c r="E53" s="15" t="n"/>
      <c r="F53" s="13" t="n"/>
      <c r="G53" s="13" t="n"/>
      <c r="H53" s="24" t="n"/>
      <c r="I53" s="13" t="n"/>
      <c r="J53" s="16">
        <f>IF(COUNTA(A53:I53)=0,"",IF(OR(A53="",B53="",D53="",F53="",G53="",H53=""),"Review: complete required fields",IF(AND(G53&lt;&gt;"Complete",G53&lt;&gt;"Not Applicable",H53&lt;TODAY()),"Review: overdue",IF(OR(H53&lt;EOMONTH(D53,0),H53&gt;EOMONTH(D53,0)+Assumptions!$K$5),"Review: due date outside close window",IF(AND(G53="Complete",IFERROR(VLOOKUP(B53,Assumptions!$G$5:$H$10,2,FALSE),"No")="Yes",E53=""),"Review: confirm amount","")))))</f>
        <v/>
      </c>
    </row>
    <row r="54" ht="32" customHeight="1">
      <c r="A54" s="13" t="n"/>
      <c r="B54" s="13" t="n"/>
      <c r="C54" s="13" t="n"/>
      <c r="D54" s="24" t="n"/>
      <c r="E54" s="15" t="n"/>
      <c r="F54" s="13" t="n"/>
      <c r="G54" s="13" t="n"/>
      <c r="H54" s="24" t="n"/>
      <c r="I54" s="13" t="n"/>
      <c r="J54" s="17">
        <f>IF(COUNTA(A54:I54)=0,"",IF(OR(A54="",B54="",D54="",F54="",G54="",H54=""),"Review: complete required fields",IF(AND(G54&lt;&gt;"Complete",G54&lt;&gt;"Not Applicable",H54&lt;TODAY()),"Review: overdue",IF(OR(H54&lt;EOMONTH(D54,0),H54&gt;EOMONTH(D54,0)+Assumptions!$K$5),"Review: due date outside close window",IF(AND(G54="Complete",IFERROR(VLOOKUP(B54,Assumptions!$G$5:$H$10,2,FALSE),"No")="Yes",E54=""),"Review: confirm amount","")))))</f>
        <v/>
      </c>
    </row>
    <row r="55" ht="32" customHeight="1">
      <c r="A55" s="13" t="n"/>
      <c r="B55" s="13" t="n"/>
      <c r="C55" s="13" t="n"/>
      <c r="D55" s="24" t="n"/>
      <c r="E55" s="15" t="n"/>
      <c r="F55" s="13" t="n"/>
      <c r="G55" s="13" t="n"/>
      <c r="H55" s="24" t="n"/>
      <c r="I55" s="13" t="n"/>
      <c r="J55" s="16">
        <f>IF(COUNTA(A55:I55)=0,"",IF(OR(A55="",B55="",D55="",F55="",G55="",H55=""),"Review: complete required fields",IF(AND(G55&lt;&gt;"Complete",G55&lt;&gt;"Not Applicable",H55&lt;TODAY()),"Review: overdue",IF(OR(H55&lt;EOMONTH(D55,0),H55&gt;EOMONTH(D55,0)+Assumptions!$K$5),"Review: due date outside close window",IF(AND(G55="Complete",IFERROR(VLOOKUP(B55,Assumptions!$G$5:$H$10,2,FALSE),"No")="Yes",E55=""),"Review: confirm amount","")))))</f>
        <v/>
      </c>
    </row>
    <row r="56" ht="32" customHeight="1">
      <c r="A56" s="13" t="n"/>
      <c r="B56" s="13" t="n"/>
      <c r="C56" s="13" t="n"/>
      <c r="D56" s="24" t="n"/>
      <c r="E56" s="15" t="n"/>
      <c r="F56" s="13" t="n"/>
      <c r="G56" s="13" t="n"/>
      <c r="H56" s="24" t="n"/>
      <c r="I56" s="13" t="n"/>
      <c r="J56" s="17">
        <f>IF(COUNTA(A56:I56)=0,"",IF(OR(A56="",B56="",D56="",F56="",G56="",H56=""),"Review: complete required fields",IF(AND(G56&lt;&gt;"Complete",G56&lt;&gt;"Not Applicable",H56&lt;TODAY()),"Review: overdue",IF(OR(H56&lt;EOMONTH(D56,0),H56&gt;EOMONTH(D56,0)+Assumptions!$K$5),"Review: due date outside close window",IF(AND(G56="Complete",IFERROR(VLOOKUP(B56,Assumptions!$G$5:$H$10,2,FALSE),"No")="Yes",E56=""),"Review: confirm amount","")))))</f>
        <v/>
      </c>
    </row>
    <row r="57" ht="32" customHeight="1">
      <c r="A57" s="13" t="n"/>
      <c r="B57" s="13" t="n"/>
      <c r="C57" s="13" t="n"/>
      <c r="D57" s="24" t="n"/>
      <c r="E57" s="15" t="n"/>
      <c r="F57" s="13" t="n"/>
      <c r="G57" s="13" t="n"/>
      <c r="H57" s="24" t="n"/>
      <c r="I57" s="13" t="n"/>
      <c r="J57" s="16">
        <f>IF(COUNTA(A57:I57)=0,"",IF(OR(A57="",B57="",D57="",F57="",G57="",H57=""),"Review: complete required fields",IF(AND(G57&lt;&gt;"Complete",G57&lt;&gt;"Not Applicable",H57&lt;TODAY()),"Review: overdue",IF(OR(H57&lt;EOMONTH(D57,0),H57&gt;EOMONTH(D57,0)+Assumptions!$K$5),"Review: due date outside close window",IF(AND(G57="Complete",IFERROR(VLOOKUP(B57,Assumptions!$G$5:$H$10,2,FALSE),"No")="Yes",E57=""),"Review: confirm amount","")))))</f>
        <v/>
      </c>
    </row>
    <row r="58" ht="32" customHeight="1">
      <c r="A58" s="13" t="n"/>
      <c r="B58" s="13" t="n"/>
      <c r="C58" s="13" t="n"/>
      <c r="D58" s="24" t="n"/>
      <c r="E58" s="15" t="n"/>
      <c r="F58" s="13" t="n"/>
      <c r="G58" s="13" t="n"/>
      <c r="H58" s="24" t="n"/>
      <c r="I58" s="13" t="n"/>
      <c r="J58" s="17">
        <f>IF(COUNTA(A58:I58)=0,"",IF(OR(A58="",B58="",D58="",F58="",G58="",H58=""),"Review: complete required fields",IF(AND(G58&lt;&gt;"Complete",G58&lt;&gt;"Not Applicable",H58&lt;TODAY()),"Review: overdue",IF(OR(H58&lt;EOMONTH(D58,0),H58&gt;EOMONTH(D58,0)+Assumptions!$K$5),"Review: due date outside close window",IF(AND(G58="Complete",IFERROR(VLOOKUP(B58,Assumptions!$G$5:$H$10,2,FALSE),"No")="Yes",E58=""),"Review: confirm amount","")))))</f>
        <v/>
      </c>
    </row>
    <row r="59" ht="32" customHeight="1">
      <c r="A59" s="13" t="n"/>
      <c r="B59" s="13" t="n"/>
      <c r="C59" s="13" t="n"/>
      <c r="D59" s="24" t="n"/>
      <c r="E59" s="15" t="n"/>
      <c r="F59" s="13" t="n"/>
      <c r="G59" s="13" t="n"/>
      <c r="H59" s="24" t="n"/>
      <c r="I59" s="13" t="n"/>
      <c r="J59" s="16">
        <f>IF(COUNTA(A59:I59)=0,"",IF(OR(A59="",B59="",D59="",F59="",G59="",H59=""),"Review: complete required fields",IF(AND(G59&lt;&gt;"Complete",G59&lt;&gt;"Not Applicable",H59&lt;TODAY()),"Review: overdue",IF(OR(H59&lt;EOMONTH(D59,0),H59&gt;EOMONTH(D59,0)+Assumptions!$K$5),"Review: due date outside close window",IF(AND(G59="Complete",IFERROR(VLOOKUP(B59,Assumptions!$G$5:$H$10,2,FALSE),"No")="Yes",E59=""),"Review: confirm amount","")))))</f>
        <v/>
      </c>
    </row>
    <row r="60" ht="32" customHeight="1">
      <c r="A60" s="13" t="n"/>
      <c r="B60" s="13" t="n"/>
      <c r="C60" s="13" t="n"/>
      <c r="D60" s="24" t="n"/>
      <c r="E60" s="15" t="n"/>
      <c r="F60" s="13" t="n"/>
      <c r="G60" s="13" t="n"/>
      <c r="H60" s="24" t="n"/>
      <c r="I60" s="13" t="n"/>
      <c r="J60" s="17">
        <f>IF(COUNTA(A60:I60)=0,"",IF(OR(A60="",B60="",D60="",F60="",G60="",H60=""),"Review: complete required fields",IF(AND(G60&lt;&gt;"Complete",G60&lt;&gt;"Not Applicable",H60&lt;TODAY()),"Review: overdue",IF(OR(H60&lt;EOMONTH(D60,0),H60&gt;EOMONTH(D60,0)+Assumptions!$K$5),"Review: due date outside close window",IF(AND(G60="Complete",IFERROR(VLOOKUP(B60,Assumptions!$G$5:$H$10,2,FALSE),"No")="Yes",E60=""),"Review: confirm amount","")))))</f>
        <v/>
      </c>
    </row>
    <row r="61" ht="32" customHeight="1">
      <c r="A61" s="13" t="n"/>
      <c r="B61" s="13" t="n"/>
      <c r="C61" s="13" t="n"/>
      <c r="D61" s="24" t="n"/>
      <c r="E61" s="15" t="n"/>
      <c r="F61" s="13" t="n"/>
      <c r="G61" s="13" t="n"/>
      <c r="H61" s="24" t="n"/>
      <c r="I61" s="13" t="n"/>
      <c r="J61" s="16">
        <f>IF(COUNTA(A61:I61)=0,"",IF(OR(A61="",B61="",D61="",F61="",G61="",H61=""),"Review: complete required fields",IF(AND(G61&lt;&gt;"Complete",G61&lt;&gt;"Not Applicable",H61&lt;TODAY()),"Review: overdue",IF(OR(H61&lt;EOMONTH(D61,0),H61&gt;EOMONTH(D61,0)+Assumptions!$K$5),"Review: due date outside close window",IF(AND(G61="Complete",IFERROR(VLOOKUP(B61,Assumptions!$G$5:$H$10,2,FALSE),"No")="Yes",E61=""),"Review: confirm amount","")))))</f>
        <v/>
      </c>
    </row>
    <row r="62" ht="32" customHeight="1">
      <c r="A62" s="13" t="n"/>
      <c r="B62" s="13" t="n"/>
      <c r="C62" s="13" t="n"/>
      <c r="D62" s="24" t="n"/>
      <c r="E62" s="15" t="n"/>
      <c r="F62" s="13" t="n"/>
      <c r="G62" s="13" t="n"/>
      <c r="H62" s="24" t="n"/>
      <c r="I62" s="13" t="n"/>
      <c r="J62" s="17">
        <f>IF(COUNTA(A62:I62)=0,"",IF(OR(A62="",B62="",D62="",F62="",G62="",H62=""),"Review: complete required fields",IF(AND(G62&lt;&gt;"Complete",G62&lt;&gt;"Not Applicable",H62&lt;TODAY()),"Review: overdue",IF(OR(H62&lt;EOMONTH(D62,0),H62&gt;EOMONTH(D62,0)+Assumptions!$K$5),"Review: due date outside close window",IF(AND(G62="Complete",IFERROR(VLOOKUP(B62,Assumptions!$G$5:$H$10,2,FALSE),"No")="Yes",E62=""),"Review: confirm amount","")))))</f>
        <v/>
      </c>
    </row>
    <row r="63" ht="32" customHeight="1">
      <c r="A63" s="13" t="n"/>
      <c r="B63" s="13" t="n"/>
      <c r="C63" s="13" t="n"/>
      <c r="D63" s="24" t="n"/>
      <c r="E63" s="15" t="n"/>
      <c r="F63" s="13" t="n"/>
      <c r="G63" s="13" t="n"/>
      <c r="H63" s="24" t="n"/>
      <c r="I63" s="13" t="n"/>
      <c r="J63" s="16">
        <f>IF(COUNTA(A63:I63)=0,"",IF(OR(A63="",B63="",D63="",F63="",G63="",H63=""),"Review: complete required fields",IF(AND(G63&lt;&gt;"Complete",G63&lt;&gt;"Not Applicable",H63&lt;TODAY()),"Review: overdue",IF(OR(H63&lt;EOMONTH(D63,0),H63&gt;EOMONTH(D63,0)+Assumptions!$K$5),"Review: due date outside close window",IF(AND(G63="Complete",IFERROR(VLOOKUP(B63,Assumptions!$G$5:$H$10,2,FALSE),"No")="Yes",E63=""),"Review: confirm amount","")))))</f>
        <v/>
      </c>
    </row>
    <row r="64" ht="32" customHeight="1">
      <c r="A64" s="13" t="n"/>
      <c r="B64" s="13" t="n"/>
      <c r="C64" s="13" t="n"/>
      <c r="D64" s="24" t="n"/>
      <c r="E64" s="15" t="n"/>
      <c r="F64" s="13" t="n"/>
      <c r="G64" s="13" t="n"/>
      <c r="H64" s="24" t="n"/>
      <c r="I64" s="13" t="n"/>
      <c r="J64" s="17">
        <f>IF(COUNTA(A64:I64)=0,"",IF(OR(A64="",B64="",D64="",F64="",G64="",H64=""),"Review: complete required fields",IF(AND(G64&lt;&gt;"Complete",G64&lt;&gt;"Not Applicable",H64&lt;TODAY()),"Review: overdue",IF(OR(H64&lt;EOMONTH(D64,0),H64&gt;EOMONTH(D64,0)+Assumptions!$K$5),"Review: due date outside close window",IF(AND(G64="Complete",IFERROR(VLOOKUP(B64,Assumptions!$G$5:$H$10,2,FALSE),"No")="Yes",E64=""),"Review: confirm amount","")))))</f>
        <v/>
      </c>
    </row>
    <row r="65" ht="32" customHeight="1">
      <c r="A65" s="13" t="n"/>
      <c r="B65" s="13" t="n"/>
      <c r="C65" s="13" t="n"/>
      <c r="D65" s="24" t="n"/>
      <c r="E65" s="15" t="n"/>
      <c r="F65" s="13" t="n"/>
      <c r="G65" s="13" t="n"/>
      <c r="H65" s="24" t="n"/>
      <c r="I65" s="13" t="n"/>
      <c r="J65" s="16">
        <f>IF(COUNTA(A65:I65)=0,"",IF(OR(A65="",B65="",D65="",F65="",G65="",H65=""),"Review: complete required fields",IF(AND(G65&lt;&gt;"Complete",G65&lt;&gt;"Not Applicable",H65&lt;TODAY()),"Review: overdue",IF(OR(H65&lt;EOMONTH(D65,0),H65&gt;EOMONTH(D65,0)+Assumptions!$K$5),"Review: due date outside close window",IF(AND(G65="Complete",IFERROR(VLOOKUP(B65,Assumptions!$G$5:$H$10,2,FALSE),"No")="Yes",E65=""),"Review: confirm amount","")))))</f>
        <v/>
      </c>
    </row>
    <row r="66" ht="32" customHeight="1">
      <c r="A66" s="13" t="n"/>
      <c r="B66" s="13" t="n"/>
      <c r="C66" s="13" t="n"/>
      <c r="D66" s="24" t="n"/>
      <c r="E66" s="15" t="n"/>
      <c r="F66" s="13" t="n"/>
      <c r="G66" s="13" t="n"/>
      <c r="H66" s="24" t="n"/>
      <c r="I66" s="13" t="n"/>
      <c r="J66" s="17">
        <f>IF(COUNTA(A66:I66)=0,"",IF(OR(A66="",B66="",D66="",F66="",G66="",H66=""),"Review: complete required fields",IF(AND(G66&lt;&gt;"Complete",G66&lt;&gt;"Not Applicable",H66&lt;TODAY()),"Review: overdue",IF(OR(H66&lt;EOMONTH(D66,0),H66&gt;EOMONTH(D66,0)+Assumptions!$K$5),"Review: due date outside close window",IF(AND(G66="Complete",IFERROR(VLOOKUP(B66,Assumptions!$G$5:$H$10,2,FALSE),"No")="Yes",E66=""),"Review: confirm amount","")))))</f>
        <v/>
      </c>
    </row>
    <row r="67" ht="32" customHeight="1">
      <c r="A67" s="13" t="n"/>
      <c r="B67" s="13" t="n"/>
      <c r="C67" s="13" t="n"/>
      <c r="D67" s="24" t="n"/>
      <c r="E67" s="15" t="n"/>
      <c r="F67" s="13" t="n"/>
      <c r="G67" s="13" t="n"/>
      <c r="H67" s="24" t="n"/>
      <c r="I67" s="13" t="n"/>
      <c r="J67" s="16">
        <f>IF(COUNTA(A67:I67)=0,"",IF(OR(A67="",B67="",D67="",F67="",G67="",H67=""),"Review: complete required fields",IF(AND(G67&lt;&gt;"Complete",G67&lt;&gt;"Not Applicable",H67&lt;TODAY()),"Review: overdue",IF(OR(H67&lt;EOMONTH(D67,0),H67&gt;EOMONTH(D67,0)+Assumptions!$K$5),"Review: due date outside close window",IF(AND(G67="Complete",IFERROR(VLOOKUP(B67,Assumptions!$G$5:$H$10,2,FALSE),"No")="Yes",E67=""),"Review: confirm amount","")))))</f>
        <v/>
      </c>
    </row>
    <row r="68" ht="32" customHeight="1">
      <c r="A68" s="13" t="n"/>
      <c r="B68" s="13" t="n"/>
      <c r="C68" s="13" t="n"/>
      <c r="D68" s="24" t="n"/>
      <c r="E68" s="15" t="n"/>
      <c r="F68" s="13" t="n"/>
      <c r="G68" s="13" t="n"/>
      <c r="H68" s="24" t="n"/>
      <c r="I68" s="13" t="n"/>
      <c r="J68" s="17">
        <f>IF(COUNTA(A68:I68)=0,"",IF(OR(A68="",B68="",D68="",F68="",G68="",H68=""),"Review: complete required fields",IF(AND(G68&lt;&gt;"Complete",G68&lt;&gt;"Not Applicable",H68&lt;TODAY()),"Review: overdue",IF(OR(H68&lt;EOMONTH(D68,0),H68&gt;EOMONTH(D68,0)+Assumptions!$K$5),"Review: due date outside close window",IF(AND(G68="Complete",IFERROR(VLOOKUP(B68,Assumptions!$G$5:$H$10,2,FALSE),"No")="Yes",E68=""),"Review: confirm amount","")))))</f>
        <v/>
      </c>
    </row>
    <row r="69" ht="32" customHeight="1">
      <c r="A69" s="13" t="n"/>
      <c r="B69" s="13" t="n"/>
      <c r="C69" s="13" t="n"/>
      <c r="D69" s="24" t="n"/>
      <c r="E69" s="15" t="n"/>
      <c r="F69" s="13" t="n"/>
      <c r="G69" s="13" t="n"/>
      <c r="H69" s="24" t="n"/>
      <c r="I69" s="13" t="n"/>
      <c r="J69" s="16">
        <f>IF(COUNTA(A69:I69)=0,"",IF(OR(A69="",B69="",D69="",F69="",G69="",H69=""),"Review: complete required fields",IF(AND(G69&lt;&gt;"Complete",G69&lt;&gt;"Not Applicable",H69&lt;TODAY()),"Review: overdue",IF(OR(H69&lt;EOMONTH(D69,0),H69&gt;EOMONTH(D69,0)+Assumptions!$K$5),"Review: due date outside close window",IF(AND(G69="Complete",IFERROR(VLOOKUP(B69,Assumptions!$G$5:$H$10,2,FALSE),"No")="Yes",E69=""),"Review: confirm amount","")))))</f>
        <v/>
      </c>
    </row>
    <row r="70" ht="32" customHeight="1">
      <c r="A70" s="13" t="n"/>
      <c r="B70" s="13" t="n"/>
      <c r="C70" s="13" t="n"/>
      <c r="D70" s="24" t="n"/>
      <c r="E70" s="15" t="n"/>
      <c r="F70" s="13" t="n"/>
      <c r="G70" s="13" t="n"/>
      <c r="H70" s="24" t="n"/>
      <c r="I70" s="13" t="n"/>
      <c r="J70" s="17">
        <f>IF(COUNTA(A70:I70)=0,"",IF(OR(A70="",B70="",D70="",F70="",G70="",H70=""),"Review: complete required fields",IF(AND(G70&lt;&gt;"Complete",G70&lt;&gt;"Not Applicable",H70&lt;TODAY()),"Review: overdue",IF(OR(H70&lt;EOMONTH(D70,0),H70&gt;EOMONTH(D70,0)+Assumptions!$K$5),"Review: due date outside close window",IF(AND(G70="Complete",IFERROR(VLOOKUP(B70,Assumptions!$G$5:$H$10,2,FALSE),"No")="Yes",E70=""),"Review: confirm amount","")))))</f>
        <v/>
      </c>
    </row>
    <row r="71" ht="32" customHeight="1">
      <c r="A71" s="13" t="n"/>
      <c r="B71" s="13" t="n"/>
      <c r="C71" s="13" t="n"/>
      <c r="D71" s="24" t="n"/>
      <c r="E71" s="15" t="n"/>
      <c r="F71" s="13" t="n"/>
      <c r="G71" s="13" t="n"/>
      <c r="H71" s="24" t="n"/>
      <c r="I71" s="13" t="n"/>
      <c r="J71" s="16">
        <f>IF(COUNTA(A71:I71)=0,"",IF(OR(A71="",B71="",D71="",F71="",G71="",H71=""),"Review: complete required fields",IF(AND(G71&lt;&gt;"Complete",G71&lt;&gt;"Not Applicable",H71&lt;TODAY()),"Review: overdue",IF(OR(H71&lt;EOMONTH(D71,0),H71&gt;EOMONTH(D71,0)+Assumptions!$K$5),"Review: due date outside close window",IF(AND(G71="Complete",IFERROR(VLOOKUP(B71,Assumptions!$G$5:$H$10,2,FALSE),"No")="Yes",E71=""),"Review: confirm amount","")))))</f>
        <v/>
      </c>
    </row>
    <row r="72" ht="32" customHeight="1">
      <c r="A72" s="13" t="n"/>
      <c r="B72" s="13" t="n"/>
      <c r="C72" s="13" t="n"/>
      <c r="D72" s="24" t="n"/>
      <c r="E72" s="15" t="n"/>
      <c r="F72" s="13" t="n"/>
      <c r="G72" s="13" t="n"/>
      <c r="H72" s="24" t="n"/>
      <c r="I72" s="13" t="n"/>
      <c r="J72" s="17">
        <f>IF(COUNTA(A72:I72)=0,"",IF(OR(A72="",B72="",D72="",F72="",G72="",H72=""),"Review: complete required fields",IF(AND(G72&lt;&gt;"Complete",G72&lt;&gt;"Not Applicable",H72&lt;TODAY()),"Review: overdue",IF(OR(H72&lt;EOMONTH(D72,0),H72&gt;EOMONTH(D72,0)+Assumptions!$K$5),"Review: due date outside close window",IF(AND(G72="Complete",IFERROR(VLOOKUP(B72,Assumptions!$G$5:$H$10,2,FALSE),"No")="Yes",E72=""),"Review: confirm amount","")))))</f>
        <v/>
      </c>
    </row>
    <row r="73" ht="32" customHeight="1">
      <c r="A73" s="13" t="n"/>
      <c r="B73" s="13" t="n"/>
      <c r="C73" s="13" t="n"/>
      <c r="D73" s="24" t="n"/>
      <c r="E73" s="15" t="n"/>
      <c r="F73" s="13" t="n"/>
      <c r="G73" s="13" t="n"/>
      <c r="H73" s="24" t="n"/>
      <c r="I73" s="13" t="n"/>
      <c r="J73" s="16">
        <f>IF(COUNTA(A73:I73)=0,"",IF(OR(A73="",B73="",D73="",F73="",G73="",H73=""),"Review: complete required fields",IF(AND(G73&lt;&gt;"Complete",G73&lt;&gt;"Not Applicable",H73&lt;TODAY()),"Review: overdue",IF(OR(H73&lt;EOMONTH(D73,0),H73&gt;EOMONTH(D73,0)+Assumptions!$K$5),"Review: due date outside close window",IF(AND(G73="Complete",IFERROR(VLOOKUP(B73,Assumptions!$G$5:$H$10,2,FALSE),"No")="Yes",E73=""),"Review: confirm amount","")))))</f>
        <v/>
      </c>
    </row>
    <row r="74" ht="32" customHeight="1">
      <c r="A74" s="13" t="n"/>
      <c r="B74" s="13" t="n"/>
      <c r="C74" s="13" t="n"/>
      <c r="D74" s="24" t="n"/>
      <c r="E74" s="15" t="n"/>
      <c r="F74" s="13" t="n"/>
      <c r="G74" s="13" t="n"/>
      <c r="H74" s="24" t="n"/>
      <c r="I74" s="13" t="n"/>
      <c r="J74" s="17">
        <f>IF(COUNTA(A74:I74)=0,"",IF(OR(A74="",B74="",D74="",F74="",G74="",H74=""),"Review: complete required fields",IF(AND(G74&lt;&gt;"Complete",G74&lt;&gt;"Not Applicable",H74&lt;TODAY()),"Review: overdue",IF(OR(H74&lt;EOMONTH(D74,0),H74&gt;EOMONTH(D74,0)+Assumptions!$K$5),"Review: due date outside close window",IF(AND(G74="Complete",IFERROR(VLOOKUP(B74,Assumptions!$G$5:$H$10,2,FALSE),"No")="Yes",E74=""),"Review: confirm amount","")))))</f>
        <v/>
      </c>
    </row>
    <row r="75" ht="32" customHeight="1">
      <c r="A75" s="13" t="n"/>
      <c r="B75" s="13" t="n"/>
      <c r="C75" s="13" t="n"/>
      <c r="D75" s="24" t="n"/>
      <c r="E75" s="15" t="n"/>
      <c r="F75" s="13" t="n"/>
      <c r="G75" s="13" t="n"/>
      <c r="H75" s="24" t="n"/>
      <c r="I75" s="13" t="n"/>
      <c r="J75" s="16">
        <f>IF(COUNTA(A75:I75)=0,"",IF(OR(A75="",B75="",D75="",F75="",G75="",H75=""),"Review: complete required fields",IF(AND(G75&lt;&gt;"Complete",G75&lt;&gt;"Not Applicable",H75&lt;TODAY()),"Review: overdue",IF(OR(H75&lt;EOMONTH(D75,0),H75&gt;EOMONTH(D75,0)+Assumptions!$K$5),"Review: due date outside close window",IF(AND(G75="Complete",IFERROR(VLOOKUP(B75,Assumptions!$G$5:$H$10,2,FALSE),"No")="Yes",E75=""),"Review: confirm amount","")))))</f>
        <v/>
      </c>
    </row>
    <row r="76" ht="32" customHeight="1">
      <c r="A76" s="13" t="n"/>
      <c r="B76" s="13" t="n"/>
      <c r="C76" s="13" t="n"/>
      <c r="D76" s="24" t="n"/>
      <c r="E76" s="15" t="n"/>
      <c r="F76" s="13" t="n"/>
      <c r="G76" s="13" t="n"/>
      <c r="H76" s="24" t="n"/>
      <c r="I76" s="13" t="n"/>
      <c r="J76" s="17">
        <f>IF(COUNTA(A76:I76)=0,"",IF(OR(A76="",B76="",D76="",F76="",G76="",H76=""),"Review: complete required fields",IF(AND(G76&lt;&gt;"Complete",G76&lt;&gt;"Not Applicable",H76&lt;TODAY()),"Review: overdue",IF(OR(H76&lt;EOMONTH(D76,0),H76&gt;EOMONTH(D76,0)+Assumptions!$K$5),"Review: due date outside close window",IF(AND(G76="Complete",IFERROR(VLOOKUP(B76,Assumptions!$G$5:$H$10,2,FALSE),"No")="Yes",E76=""),"Review: confirm amount","")))))</f>
        <v/>
      </c>
    </row>
    <row r="77" ht="32" customHeight="1">
      <c r="A77" s="13" t="n"/>
      <c r="B77" s="13" t="n"/>
      <c r="C77" s="13" t="n"/>
      <c r="D77" s="24" t="n"/>
      <c r="E77" s="15" t="n"/>
      <c r="F77" s="13" t="n"/>
      <c r="G77" s="13" t="n"/>
      <c r="H77" s="24" t="n"/>
      <c r="I77" s="13" t="n"/>
      <c r="J77" s="16">
        <f>IF(COUNTA(A77:I77)=0,"",IF(OR(A77="",B77="",D77="",F77="",G77="",H77=""),"Review: complete required fields",IF(AND(G77&lt;&gt;"Complete",G77&lt;&gt;"Not Applicable",H77&lt;TODAY()),"Review: overdue",IF(OR(H77&lt;EOMONTH(D77,0),H77&gt;EOMONTH(D77,0)+Assumptions!$K$5),"Review: due date outside close window",IF(AND(G77="Complete",IFERROR(VLOOKUP(B77,Assumptions!$G$5:$H$10,2,FALSE),"No")="Yes",E77=""),"Review: confirm amount","")))))</f>
        <v/>
      </c>
    </row>
    <row r="78" ht="32" customHeight="1">
      <c r="A78" s="13" t="n"/>
      <c r="B78" s="13" t="n"/>
      <c r="C78" s="13" t="n"/>
      <c r="D78" s="24" t="n"/>
      <c r="E78" s="15" t="n"/>
      <c r="F78" s="13" t="n"/>
      <c r="G78" s="13" t="n"/>
      <c r="H78" s="24" t="n"/>
      <c r="I78" s="13" t="n"/>
      <c r="J78" s="17">
        <f>IF(COUNTA(A78:I78)=0,"",IF(OR(A78="",B78="",D78="",F78="",G78="",H78=""),"Review: complete required fields",IF(AND(G78&lt;&gt;"Complete",G78&lt;&gt;"Not Applicable",H78&lt;TODAY()),"Review: overdue",IF(OR(H78&lt;EOMONTH(D78,0),H78&gt;EOMONTH(D78,0)+Assumptions!$K$5),"Review: due date outside close window",IF(AND(G78="Complete",IFERROR(VLOOKUP(B78,Assumptions!$G$5:$H$10,2,FALSE),"No")="Yes",E78=""),"Review: confirm amount","")))))</f>
        <v/>
      </c>
    </row>
    <row r="79" ht="32" customHeight="1">
      <c r="A79" s="13" t="n"/>
      <c r="B79" s="13" t="n"/>
      <c r="C79" s="13" t="n"/>
      <c r="D79" s="24" t="n"/>
      <c r="E79" s="15" t="n"/>
      <c r="F79" s="13" t="n"/>
      <c r="G79" s="13" t="n"/>
      <c r="H79" s="24" t="n"/>
      <c r="I79" s="13" t="n"/>
      <c r="J79" s="16">
        <f>IF(COUNTA(A79:I79)=0,"",IF(OR(A79="",B79="",D79="",F79="",G79="",H79=""),"Review: complete required fields",IF(AND(G79&lt;&gt;"Complete",G79&lt;&gt;"Not Applicable",H79&lt;TODAY()),"Review: overdue",IF(OR(H79&lt;EOMONTH(D79,0),H79&gt;EOMONTH(D79,0)+Assumptions!$K$5),"Review: due date outside close window",IF(AND(G79="Complete",IFERROR(VLOOKUP(B79,Assumptions!$G$5:$H$10,2,FALSE),"No")="Yes",E79=""),"Review: confirm amount","")))))</f>
        <v/>
      </c>
    </row>
    <row r="80" ht="32" customHeight="1">
      <c r="A80" s="13" t="n"/>
      <c r="B80" s="13" t="n"/>
      <c r="C80" s="13" t="n"/>
      <c r="D80" s="24" t="n"/>
      <c r="E80" s="15" t="n"/>
      <c r="F80" s="13" t="n"/>
      <c r="G80" s="13" t="n"/>
      <c r="H80" s="24" t="n"/>
      <c r="I80" s="13" t="n"/>
      <c r="J80" s="17">
        <f>IF(COUNTA(A80:I80)=0,"",IF(OR(A80="",B80="",D80="",F80="",G80="",H80=""),"Review: complete required fields",IF(AND(G80&lt;&gt;"Complete",G80&lt;&gt;"Not Applicable",H80&lt;TODAY()),"Review: overdue",IF(OR(H80&lt;EOMONTH(D80,0),H80&gt;EOMONTH(D80,0)+Assumptions!$K$5),"Review: due date outside close window",IF(AND(G80="Complete",IFERROR(VLOOKUP(B80,Assumptions!$G$5:$H$10,2,FALSE),"No")="Yes",E80=""),"Review: confirm amount","")))))</f>
        <v/>
      </c>
    </row>
    <row r="81" ht="32" customHeight="1">
      <c r="A81" s="13" t="n"/>
      <c r="B81" s="13" t="n"/>
      <c r="C81" s="13" t="n"/>
      <c r="D81" s="24" t="n"/>
      <c r="E81" s="15" t="n"/>
      <c r="F81" s="13" t="n"/>
      <c r="G81" s="13" t="n"/>
      <c r="H81" s="24" t="n"/>
      <c r="I81" s="13" t="n"/>
      <c r="J81" s="16">
        <f>IF(COUNTA(A81:I81)=0,"",IF(OR(A81="",B81="",D81="",F81="",G81="",H81=""),"Review: complete required fields",IF(AND(G81&lt;&gt;"Complete",G81&lt;&gt;"Not Applicable",H81&lt;TODAY()),"Review: overdue",IF(OR(H81&lt;EOMONTH(D81,0),H81&gt;EOMONTH(D81,0)+Assumptions!$K$5),"Review: due date outside close window",IF(AND(G81="Complete",IFERROR(VLOOKUP(B81,Assumptions!$G$5:$H$10,2,FALSE),"No")="Yes",E81=""),"Review: confirm amount","")))))</f>
        <v/>
      </c>
    </row>
    <row r="82" ht="32" customHeight="1">
      <c r="A82" s="13" t="n"/>
      <c r="B82" s="13" t="n"/>
      <c r="C82" s="13" t="n"/>
      <c r="D82" s="24" t="n"/>
      <c r="E82" s="15" t="n"/>
      <c r="F82" s="13" t="n"/>
      <c r="G82" s="13" t="n"/>
      <c r="H82" s="24" t="n"/>
      <c r="I82" s="13" t="n"/>
      <c r="J82" s="17">
        <f>IF(COUNTA(A82:I82)=0,"",IF(OR(A82="",B82="",D82="",F82="",G82="",H82=""),"Review: complete required fields",IF(AND(G82&lt;&gt;"Complete",G82&lt;&gt;"Not Applicable",H82&lt;TODAY()),"Review: overdue",IF(OR(H82&lt;EOMONTH(D82,0),H82&gt;EOMONTH(D82,0)+Assumptions!$K$5),"Review: due date outside close window",IF(AND(G82="Complete",IFERROR(VLOOKUP(B82,Assumptions!$G$5:$H$10,2,FALSE),"No")="Yes",E82=""),"Review: confirm amount","")))))</f>
        <v/>
      </c>
    </row>
    <row r="83" ht="32" customHeight="1">
      <c r="A83" s="13" t="n"/>
      <c r="B83" s="13" t="n"/>
      <c r="C83" s="13" t="n"/>
      <c r="D83" s="24" t="n"/>
      <c r="E83" s="15" t="n"/>
      <c r="F83" s="13" t="n"/>
      <c r="G83" s="13" t="n"/>
      <c r="H83" s="24" t="n"/>
      <c r="I83" s="13" t="n"/>
      <c r="J83" s="16">
        <f>IF(COUNTA(A83:I83)=0,"",IF(OR(A83="",B83="",D83="",F83="",G83="",H83=""),"Review: complete required fields",IF(AND(G83&lt;&gt;"Complete",G83&lt;&gt;"Not Applicable",H83&lt;TODAY()),"Review: overdue",IF(OR(H83&lt;EOMONTH(D83,0),H83&gt;EOMONTH(D83,0)+Assumptions!$K$5),"Review: due date outside close window",IF(AND(G83="Complete",IFERROR(VLOOKUP(B83,Assumptions!$G$5:$H$10,2,FALSE),"No")="Yes",E83=""),"Review: confirm amount","")))))</f>
        <v/>
      </c>
    </row>
    <row r="84" ht="32" customHeight="1">
      <c r="A84" s="13" t="n"/>
      <c r="B84" s="13" t="n"/>
      <c r="C84" s="13" t="n"/>
      <c r="D84" s="24" t="n"/>
      <c r="E84" s="15" t="n"/>
      <c r="F84" s="13" t="n"/>
      <c r="G84" s="13" t="n"/>
      <c r="H84" s="24" t="n"/>
      <c r="I84" s="13" t="n"/>
      <c r="J84" s="17">
        <f>IF(COUNTA(A84:I84)=0,"",IF(OR(A84="",B84="",D84="",F84="",G84="",H84=""),"Review: complete required fields",IF(AND(G84&lt;&gt;"Complete",G84&lt;&gt;"Not Applicable",H84&lt;TODAY()),"Review: overdue",IF(OR(H84&lt;EOMONTH(D84,0),H84&gt;EOMONTH(D84,0)+Assumptions!$K$5),"Review: due date outside close window",IF(AND(G84="Complete",IFERROR(VLOOKUP(B84,Assumptions!$G$5:$H$10,2,FALSE),"No")="Yes",E84=""),"Review: confirm amount","")))))</f>
        <v/>
      </c>
    </row>
    <row r="85" ht="32" customHeight="1">
      <c r="A85" s="13" t="n"/>
      <c r="B85" s="13" t="n"/>
      <c r="C85" s="13" t="n"/>
      <c r="D85" s="24" t="n"/>
      <c r="E85" s="15" t="n"/>
      <c r="F85" s="13" t="n"/>
      <c r="G85" s="13" t="n"/>
      <c r="H85" s="24" t="n"/>
      <c r="I85" s="13" t="n"/>
      <c r="J85" s="16">
        <f>IF(COUNTA(A85:I85)=0,"",IF(OR(A85="",B85="",D85="",F85="",G85="",H85=""),"Review: complete required fields",IF(AND(G85&lt;&gt;"Complete",G85&lt;&gt;"Not Applicable",H85&lt;TODAY()),"Review: overdue",IF(OR(H85&lt;EOMONTH(D85,0),H85&gt;EOMONTH(D85,0)+Assumptions!$K$5),"Review: due date outside close window",IF(AND(G85="Complete",IFERROR(VLOOKUP(B85,Assumptions!$G$5:$H$10,2,FALSE),"No")="Yes",E85=""),"Review: confirm amount","")))))</f>
        <v/>
      </c>
    </row>
    <row r="86" ht="32" customHeight="1">
      <c r="A86" s="13" t="n"/>
      <c r="B86" s="13" t="n"/>
      <c r="C86" s="13" t="n"/>
      <c r="D86" s="24" t="n"/>
      <c r="E86" s="15" t="n"/>
      <c r="F86" s="13" t="n"/>
      <c r="G86" s="13" t="n"/>
      <c r="H86" s="24" t="n"/>
      <c r="I86" s="13" t="n"/>
      <c r="J86" s="17">
        <f>IF(COUNTA(A86:I86)=0,"",IF(OR(A86="",B86="",D86="",F86="",G86="",H86=""),"Review: complete required fields",IF(AND(G86&lt;&gt;"Complete",G86&lt;&gt;"Not Applicable",H86&lt;TODAY()),"Review: overdue",IF(OR(H86&lt;EOMONTH(D86,0),H86&gt;EOMONTH(D86,0)+Assumptions!$K$5),"Review: due date outside close window",IF(AND(G86="Complete",IFERROR(VLOOKUP(B86,Assumptions!$G$5:$H$10,2,FALSE),"No")="Yes",E86=""),"Review: confirm amount","")))))</f>
        <v/>
      </c>
    </row>
    <row r="87" ht="32" customHeight="1">
      <c r="A87" s="13" t="n"/>
      <c r="B87" s="13" t="n"/>
      <c r="C87" s="13" t="n"/>
      <c r="D87" s="24" t="n"/>
      <c r="E87" s="15" t="n"/>
      <c r="F87" s="13" t="n"/>
      <c r="G87" s="13" t="n"/>
      <c r="H87" s="24" t="n"/>
      <c r="I87" s="13" t="n"/>
      <c r="J87" s="16">
        <f>IF(COUNTA(A87:I87)=0,"",IF(OR(A87="",B87="",D87="",F87="",G87="",H87=""),"Review: complete required fields",IF(AND(G87&lt;&gt;"Complete",G87&lt;&gt;"Not Applicable",H87&lt;TODAY()),"Review: overdue",IF(OR(H87&lt;EOMONTH(D87,0),H87&gt;EOMONTH(D87,0)+Assumptions!$K$5),"Review: due date outside close window",IF(AND(G87="Complete",IFERROR(VLOOKUP(B87,Assumptions!$G$5:$H$10,2,FALSE),"No")="Yes",E87=""),"Review: confirm amount","")))))</f>
        <v/>
      </c>
    </row>
    <row r="88" ht="32" customHeight="1">
      <c r="A88" s="13" t="n"/>
      <c r="B88" s="13" t="n"/>
      <c r="C88" s="13" t="n"/>
      <c r="D88" s="24" t="n"/>
      <c r="E88" s="15" t="n"/>
      <c r="F88" s="13" t="n"/>
      <c r="G88" s="13" t="n"/>
      <c r="H88" s="24" t="n"/>
      <c r="I88" s="13" t="n"/>
      <c r="J88" s="17">
        <f>IF(COUNTA(A88:I88)=0,"",IF(OR(A88="",B88="",D88="",F88="",G88="",H88=""),"Review: complete required fields",IF(AND(G88&lt;&gt;"Complete",G88&lt;&gt;"Not Applicable",H88&lt;TODAY()),"Review: overdue",IF(OR(H88&lt;EOMONTH(D88,0),H88&gt;EOMONTH(D88,0)+Assumptions!$K$5),"Review: due date outside close window",IF(AND(G88="Complete",IFERROR(VLOOKUP(B88,Assumptions!$G$5:$H$10,2,FALSE),"No")="Yes",E88=""),"Review: confirm amount","")))))</f>
        <v/>
      </c>
    </row>
    <row r="89" ht="32" customHeight="1">
      <c r="A89" s="13" t="n"/>
      <c r="B89" s="13" t="n"/>
      <c r="C89" s="13" t="n"/>
      <c r="D89" s="24" t="n"/>
      <c r="E89" s="15" t="n"/>
      <c r="F89" s="13" t="n"/>
      <c r="G89" s="13" t="n"/>
      <c r="H89" s="24" t="n"/>
      <c r="I89" s="13" t="n"/>
      <c r="J89" s="16">
        <f>IF(COUNTA(A89:I89)=0,"",IF(OR(A89="",B89="",D89="",F89="",G89="",H89=""),"Review: complete required fields",IF(AND(G89&lt;&gt;"Complete",G89&lt;&gt;"Not Applicable",H89&lt;TODAY()),"Review: overdue",IF(OR(H89&lt;EOMONTH(D89,0),H89&gt;EOMONTH(D89,0)+Assumptions!$K$5),"Review: due date outside close window",IF(AND(G89="Complete",IFERROR(VLOOKUP(B89,Assumptions!$G$5:$H$10,2,FALSE),"No")="Yes",E89=""),"Review: confirm amount","")))))</f>
        <v/>
      </c>
    </row>
    <row r="90" ht="32" customHeight="1">
      <c r="A90" s="13" t="n"/>
      <c r="B90" s="13" t="n"/>
      <c r="C90" s="13" t="n"/>
      <c r="D90" s="24" t="n"/>
      <c r="E90" s="15" t="n"/>
      <c r="F90" s="13" t="n"/>
      <c r="G90" s="13" t="n"/>
      <c r="H90" s="24" t="n"/>
      <c r="I90" s="13" t="n"/>
      <c r="J90" s="17">
        <f>IF(COUNTA(A90:I90)=0,"",IF(OR(A90="",B90="",D90="",F90="",G90="",H90=""),"Review: complete required fields",IF(AND(G90&lt;&gt;"Complete",G90&lt;&gt;"Not Applicable",H90&lt;TODAY()),"Review: overdue",IF(OR(H90&lt;EOMONTH(D90,0),H90&gt;EOMONTH(D90,0)+Assumptions!$K$5),"Review: due date outside close window",IF(AND(G90="Complete",IFERROR(VLOOKUP(B90,Assumptions!$G$5:$H$10,2,FALSE),"No")="Yes",E90=""),"Review: confirm amount","")))))</f>
        <v/>
      </c>
    </row>
    <row r="91" ht="32" customHeight="1">
      <c r="A91" s="13" t="n"/>
      <c r="B91" s="13" t="n"/>
      <c r="C91" s="13" t="n"/>
      <c r="D91" s="24" t="n"/>
      <c r="E91" s="15" t="n"/>
      <c r="F91" s="13" t="n"/>
      <c r="G91" s="13" t="n"/>
      <c r="H91" s="24" t="n"/>
      <c r="I91" s="13" t="n"/>
      <c r="J91" s="16">
        <f>IF(COUNTA(A91:I91)=0,"",IF(OR(A91="",B91="",D91="",F91="",G91="",H91=""),"Review: complete required fields",IF(AND(G91&lt;&gt;"Complete",G91&lt;&gt;"Not Applicable",H91&lt;TODAY()),"Review: overdue",IF(OR(H91&lt;EOMONTH(D91,0),H91&gt;EOMONTH(D91,0)+Assumptions!$K$5),"Review: due date outside close window",IF(AND(G91="Complete",IFERROR(VLOOKUP(B91,Assumptions!$G$5:$H$10,2,FALSE),"No")="Yes",E91=""),"Review: confirm amount","")))))</f>
        <v/>
      </c>
    </row>
    <row r="92" ht="32" customHeight="1">
      <c r="A92" s="13" t="n"/>
      <c r="B92" s="13" t="n"/>
      <c r="C92" s="13" t="n"/>
      <c r="D92" s="24" t="n"/>
      <c r="E92" s="15" t="n"/>
      <c r="F92" s="13" t="n"/>
      <c r="G92" s="13" t="n"/>
      <c r="H92" s="24" t="n"/>
      <c r="I92" s="13" t="n"/>
      <c r="J92" s="17">
        <f>IF(COUNTA(A92:I92)=0,"",IF(OR(A92="",B92="",D92="",F92="",G92="",H92=""),"Review: complete required fields",IF(AND(G92&lt;&gt;"Complete",G92&lt;&gt;"Not Applicable",H92&lt;TODAY()),"Review: overdue",IF(OR(H92&lt;EOMONTH(D92,0),H92&gt;EOMONTH(D92,0)+Assumptions!$K$5),"Review: due date outside close window",IF(AND(G92="Complete",IFERROR(VLOOKUP(B92,Assumptions!$G$5:$H$10,2,FALSE),"No")="Yes",E92=""),"Review: confirm amount","")))))</f>
        <v/>
      </c>
    </row>
    <row r="93" ht="32" customHeight="1">
      <c r="A93" s="13" t="n"/>
      <c r="B93" s="13" t="n"/>
      <c r="C93" s="13" t="n"/>
      <c r="D93" s="24" t="n"/>
      <c r="E93" s="15" t="n"/>
      <c r="F93" s="13" t="n"/>
      <c r="G93" s="13" t="n"/>
      <c r="H93" s="24" t="n"/>
      <c r="I93" s="13" t="n"/>
      <c r="J93" s="16">
        <f>IF(COUNTA(A93:I93)=0,"",IF(OR(A93="",B93="",D93="",F93="",G93="",H93=""),"Review: complete required fields",IF(AND(G93&lt;&gt;"Complete",G93&lt;&gt;"Not Applicable",H93&lt;TODAY()),"Review: overdue",IF(OR(H93&lt;EOMONTH(D93,0),H93&gt;EOMONTH(D93,0)+Assumptions!$K$5),"Review: due date outside close window",IF(AND(G93="Complete",IFERROR(VLOOKUP(B93,Assumptions!$G$5:$H$10,2,FALSE),"No")="Yes",E93=""),"Review: confirm amount","")))))</f>
        <v/>
      </c>
    </row>
    <row r="94" ht="32" customHeight="1">
      <c r="A94" s="13" t="n"/>
      <c r="B94" s="13" t="n"/>
      <c r="C94" s="13" t="n"/>
      <c r="D94" s="24" t="n"/>
      <c r="E94" s="15" t="n"/>
      <c r="F94" s="13" t="n"/>
      <c r="G94" s="13" t="n"/>
      <c r="H94" s="24" t="n"/>
      <c r="I94" s="13" t="n"/>
      <c r="J94" s="17">
        <f>IF(COUNTA(A94:I94)=0,"",IF(OR(A94="",B94="",D94="",F94="",G94="",H94=""),"Review: complete required fields",IF(AND(G94&lt;&gt;"Complete",G94&lt;&gt;"Not Applicable",H94&lt;TODAY()),"Review: overdue",IF(OR(H94&lt;EOMONTH(D94,0),H94&gt;EOMONTH(D94,0)+Assumptions!$K$5),"Review: due date outside close window",IF(AND(G94="Complete",IFERROR(VLOOKUP(B94,Assumptions!$G$5:$H$10,2,FALSE),"No")="Yes",E94=""),"Review: confirm amount","")))))</f>
        <v/>
      </c>
    </row>
    <row r="95" ht="32" customHeight="1">
      <c r="A95" s="13" t="n"/>
      <c r="B95" s="13" t="n"/>
      <c r="C95" s="13" t="n"/>
      <c r="D95" s="24" t="n"/>
      <c r="E95" s="15" t="n"/>
      <c r="F95" s="13" t="n"/>
      <c r="G95" s="13" t="n"/>
      <c r="H95" s="24" t="n"/>
      <c r="I95" s="13" t="n"/>
      <c r="J95" s="16">
        <f>IF(COUNTA(A95:I95)=0,"",IF(OR(A95="",B95="",D95="",F95="",G95="",H95=""),"Review: complete required fields",IF(AND(G95&lt;&gt;"Complete",G95&lt;&gt;"Not Applicable",H95&lt;TODAY()),"Review: overdue",IF(OR(H95&lt;EOMONTH(D95,0),H95&gt;EOMONTH(D95,0)+Assumptions!$K$5),"Review: due date outside close window",IF(AND(G95="Complete",IFERROR(VLOOKUP(B95,Assumptions!$G$5:$H$10,2,FALSE),"No")="Yes",E95=""),"Review: confirm amount","")))))</f>
        <v/>
      </c>
    </row>
    <row r="96" ht="32" customHeight="1">
      <c r="A96" s="13" t="n"/>
      <c r="B96" s="13" t="n"/>
      <c r="C96" s="13" t="n"/>
      <c r="D96" s="24" t="n"/>
      <c r="E96" s="15" t="n"/>
      <c r="F96" s="13" t="n"/>
      <c r="G96" s="13" t="n"/>
      <c r="H96" s="24" t="n"/>
      <c r="I96" s="13" t="n"/>
      <c r="J96" s="17">
        <f>IF(COUNTA(A96:I96)=0,"",IF(OR(A96="",B96="",D96="",F96="",G96="",H96=""),"Review: complete required fields",IF(AND(G96&lt;&gt;"Complete",G96&lt;&gt;"Not Applicable",H96&lt;TODAY()),"Review: overdue",IF(OR(H96&lt;EOMONTH(D96,0),H96&gt;EOMONTH(D96,0)+Assumptions!$K$5),"Review: due date outside close window",IF(AND(G96="Complete",IFERROR(VLOOKUP(B96,Assumptions!$G$5:$H$10,2,FALSE),"No")="Yes",E96=""),"Review: confirm amount","")))))</f>
        <v/>
      </c>
    </row>
    <row r="97" ht="32" customHeight="1">
      <c r="A97" s="13" t="n"/>
      <c r="B97" s="13" t="n"/>
      <c r="C97" s="13" t="n"/>
      <c r="D97" s="24" t="n"/>
      <c r="E97" s="15" t="n"/>
      <c r="F97" s="13" t="n"/>
      <c r="G97" s="13" t="n"/>
      <c r="H97" s="24" t="n"/>
      <c r="I97" s="13" t="n"/>
      <c r="J97" s="16">
        <f>IF(COUNTA(A97:I97)=0,"",IF(OR(A97="",B97="",D97="",F97="",G97="",H97=""),"Review: complete required fields",IF(AND(G97&lt;&gt;"Complete",G97&lt;&gt;"Not Applicable",H97&lt;TODAY()),"Review: overdue",IF(OR(H97&lt;EOMONTH(D97,0),H97&gt;EOMONTH(D97,0)+Assumptions!$K$5),"Review: due date outside close window",IF(AND(G97="Complete",IFERROR(VLOOKUP(B97,Assumptions!$G$5:$H$10,2,FALSE),"No")="Yes",E97=""),"Review: confirm amount","")))))</f>
        <v/>
      </c>
    </row>
    <row r="98" ht="32" customHeight="1">
      <c r="A98" s="13" t="n"/>
      <c r="B98" s="13" t="n"/>
      <c r="C98" s="13" t="n"/>
      <c r="D98" s="24" t="n"/>
      <c r="E98" s="15" t="n"/>
      <c r="F98" s="13" t="n"/>
      <c r="G98" s="13" t="n"/>
      <c r="H98" s="24" t="n"/>
      <c r="I98" s="13" t="n"/>
      <c r="J98" s="17">
        <f>IF(COUNTA(A98:I98)=0,"",IF(OR(A98="",B98="",D98="",F98="",G98="",H98=""),"Review: complete required fields",IF(AND(G98&lt;&gt;"Complete",G98&lt;&gt;"Not Applicable",H98&lt;TODAY()),"Review: overdue",IF(OR(H98&lt;EOMONTH(D98,0),H98&gt;EOMONTH(D98,0)+Assumptions!$K$5),"Review: due date outside close window",IF(AND(G98="Complete",IFERROR(VLOOKUP(B98,Assumptions!$G$5:$H$10,2,FALSE),"No")="Yes",E98=""),"Review: confirm amount","")))))</f>
        <v/>
      </c>
    </row>
    <row r="99" ht="32" customHeight="1">
      <c r="A99" s="13" t="n"/>
      <c r="B99" s="13" t="n"/>
      <c r="C99" s="13" t="n"/>
      <c r="D99" s="24" t="n"/>
      <c r="E99" s="15" t="n"/>
      <c r="F99" s="13" t="n"/>
      <c r="G99" s="13" t="n"/>
      <c r="H99" s="24" t="n"/>
      <c r="I99" s="13" t="n"/>
      <c r="J99" s="16">
        <f>IF(COUNTA(A99:I99)=0,"",IF(OR(A99="",B99="",D99="",F99="",G99="",H99=""),"Review: complete required fields",IF(AND(G99&lt;&gt;"Complete",G99&lt;&gt;"Not Applicable",H99&lt;TODAY()),"Review: overdue",IF(OR(H99&lt;EOMONTH(D99,0),H99&gt;EOMONTH(D99,0)+Assumptions!$K$5),"Review: due date outside close window",IF(AND(G99="Complete",IFERROR(VLOOKUP(B99,Assumptions!$G$5:$H$10,2,FALSE),"No")="Yes",E99=""),"Review: confirm amount","")))))</f>
        <v/>
      </c>
    </row>
    <row r="100" ht="32" customHeight="1">
      <c r="A100" s="13" t="n"/>
      <c r="B100" s="13" t="n"/>
      <c r="C100" s="13" t="n"/>
      <c r="D100" s="24" t="n"/>
      <c r="E100" s="15" t="n"/>
      <c r="F100" s="13" t="n"/>
      <c r="G100" s="13" t="n"/>
      <c r="H100" s="24" t="n"/>
      <c r="I100" s="13" t="n"/>
      <c r="J100" s="17">
        <f>IF(COUNTA(A100:I100)=0,"",IF(OR(A100="",B100="",D100="",F100="",G100="",H100=""),"Review: complete required fields",IF(AND(G100&lt;&gt;"Complete",G100&lt;&gt;"Not Applicable",H100&lt;TODAY()),"Review: overdue",IF(OR(H100&lt;EOMONTH(D100,0),H100&gt;EOMONTH(D100,0)+Assumptions!$K$5),"Review: due date outside close window",IF(AND(G100="Complete",IFERROR(VLOOKUP(B100,Assumptions!$G$5:$H$10,2,FALSE),"No")="Yes",E100=""),"Review: confirm amount","")))))</f>
        <v/>
      </c>
    </row>
    <row r="101" ht="32" customHeight="1">
      <c r="A101" s="13" t="n"/>
      <c r="B101" s="13" t="n"/>
      <c r="C101" s="13" t="n"/>
      <c r="D101" s="24" t="n"/>
      <c r="E101" s="15" t="n"/>
      <c r="F101" s="13" t="n"/>
      <c r="G101" s="13" t="n"/>
      <c r="H101" s="24" t="n"/>
      <c r="I101" s="13" t="n"/>
      <c r="J101" s="16">
        <f>IF(COUNTA(A101:I101)=0,"",IF(OR(A101="",B101="",D101="",F101="",G101="",H101=""),"Review: complete required fields",IF(AND(G101&lt;&gt;"Complete",G101&lt;&gt;"Not Applicable",H101&lt;TODAY()),"Review: overdue",IF(OR(H101&lt;EOMONTH(D101,0),H101&gt;EOMONTH(D101,0)+Assumptions!$K$5),"Review: due date outside close window",IF(AND(G101="Complete",IFERROR(VLOOKUP(B101,Assumptions!$G$5:$H$10,2,FALSE),"No")="Yes",E101=""),"Review: confirm amount","")))))</f>
        <v/>
      </c>
    </row>
    <row r="102" ht="32" customHeight="1">
      <c r="A102" s="13" t="n"/>
      <c r="B102" s="13" t="n"/>
      <c r="C102" s="13" t="n"/>
      <c r="D102" s="24" t="n"/>
      <c r="E102" s="15" t="n"/>
      <c r="F102" s="13" t="n"/>
      <c r="G102" s="13" t="n"/>
      <c r="H102" s="24" t="n"/>
      <c r="I102" s="13" t="n"/>
      <c r="J102" s="17">
        <f>IF(COUNTA(A102:I102)=0,"",IF(OR(A102="",B102="",D102="",F102="",G102="",H102=""),"Review: complete required fields",IF(AND(G102&lt;&gt;"Complete",G102&lt;&gt;"Not Applicable",H102&lt;TODAY()),"Review: overdue",IF(OR(H102&lt;EOMONTH(D102,0),H102&gt;EOMONTH(D102,0)+Assumptions!$K$5),"Review: due date outside close window",IF(AND(G102="Complete",IFERROR(VLOOKUP(B102,Assumptions!$G$5:$H$10,2,FALSE),"No")="Yes",E102=""),"Review: confirm amount","")))))</f>
        <v/>
      </c>
    </row>
    <row r="103" ht="32" customHeight="1">
      <c r="A103" s="13" t="n"/>
      <c r="B103" s="13" t="n"/>
      <c r="C103" s="13" t="n"/>
      <c r="D103" s="24" t="n"/>
      <c r="E103" s="15" t="n"/>
      <c r="F103" s="13" t="n"/>
      <c r="G103" s="13" t="n"/>
      <c r="H103" s="24" t="n"/>
      <c r="I103" s="13" t="n"/>
      <c r="J103" s="16">
        <f>IF(COUNTA(A103:I103)=0,"",IF(OR(A103="",B103="",D103="",F103="",G103="",H103=""),"Review: complete required fields",IF(AND(G103&lt;&gt;"Complete",G103&lt;&gt;"Not Applicable",H103&lt;TODAY()),"Review: overdue",IF(OR(H103&lt;EOMONTH(D103,0),H103&gt;EOMONTH(D103,0)+Assumptions!$K$5),"Review: due date outside close window",IF(AND(G103="Complete",IFERROR(VLOOKUP(B103,Assumptions!$G$5:$H$10,2,FALSE),"No")="Yes",E103=""),"Review: confirm amount","")))))</f>
        <v/>
      </c>
    </row>
    <row r="104" ht="32" customHeight="1">
      <c r="A104" s="13" t="n"/>
      <c r="B104" s="13" t="n"/>
      <c r="C104" s="13" t="n"/>
      <c r="D104" s="24" t="n"/>
      <c r="E104" s="15" t="n"/>
      <c r="F104" s="13" t="n"/>
      <c r="G104" s="13" t="n"/>
      <c r="H104" s="24" t="n"/>
      <c r="I104" s="13" t="n"/>
      <c r="J104" s="17">
        <f>IF(COUNTA(A104:I104)=0,"",IF(OR(A104="",B104="",D104="",F104="",G104="",H104=""),"Review: complete required fields",IF(AND(G104&lt;&gt;"Complete",G104&lt;&gt;"Not Applicable",H104&lt;TODAY()),"Review: overdue",IF(OR(H104&lt;EOMONTH(D104,0),H104&gt;EOMONTH(D104,0)+Assumptions!$K$5),"Review: due date outside close window",IF(AND(G104="Complete",IFERROR(VLOOKUP(B104,Assumptions!$G$5:$H$10,2,FALSE),"No")="Yes",E104=""),"Review: confirm amount","")))))</f>
        <v/>
      </c>
    </row>
  </sheetData>
  <autoFilter ref="A4:J104"/>
  <mergeCells count="1">
    <mergeCell ref="A1:J1"/>
  </mergeCells>
  <conditionalFormatting sqref="G5:G104">
    <cfRule type="expression" priority="1" dxfId="0">
      <formula>$G5="Complete"</formula>
    </cfRule>
    <cfRule type="expression" priority="2" dxfId="2">
      <formula>OR($G5="Not Started",$G5="In Progress",$G5="Waiting")</formula>
    </cfRule>
  </conditionalFormatting>
  <conditionalFormatting sqref="H5:H104">
    <cfRule type="expression" priority="3" dxfId="1">
      <formula>AND($B5&lt;&gt;"",$G5&lt;&gt;"Complete",$G5&lt;&gt;"Not Applicable",$H5&lt;&gt;"",$H5&lt;TODAY())</formula>
    </cfRule>
  </conditionalFormatting>
  <conditionalFormatting sqref="J5:J104">
    <cfRule type="expression" priority="4" dxfId="1">
      <formula>LEFT($J5,7)="Review:"</formula>
    </cfRule>
  </conditionalFormatting>
  <dataValidations count="7">
    <dataValidation sqref="A5:A104" showDropDown="0" showInputMessage="1" showErrorMessage="1" allowBlank="0" errorTitle="Review facility" error="Choose a facility listed on the Assumptions sheet." promptTitle="Facility" prompt="Select a fictional facility option or edit the list on Assumptions." type="list">
      <formula1>INDIRECT("Assumptions!$A$5:$A$8")</formula1>
    </dataValidation>
    <dataValidation sqref="B5:B104" showDropDown="0" showInputMessage="0" showErrorMessage="1" allowBlank="0" errorTitle="Review close item" error="Choose a close item listed on the Assumptions sheet." type="list">
      <formula1>INDIRECT("Assumptions!$G$5:$G$10")</formula1>
    </dataValidation>
    <dataValidation sqref="F5:F104" showDropDown="0" showInputMessage="0" showErrorMessage="1" allowBlank="0" errorTitle="Review owner" error="Choose an owner listed on the Assumptions sheet." type="list">
      <formula1>INDIRECT("Assumptions!$E$5:$E$8")</formula1>
    </dataValidation>
    <dataValidation sqref="G5:G104" showDropDown="0" showInputMessage="0" showErrorMessage="1" allowBlank="0" errorTitle="Review status" error="Choose a status listed on the Assumptions sheet." type="list">
      <formula1>INDIRECT("Assumptions!$C$5:$C$9")</formula1>
    </dataValidation>
    <dataValidation sqref="D5:D104" showDropDown="0" showInputMessage="1" showErrorMessage="1" allowBlank="0" errorTitle="Review period" error="Enter a date within the editable range on Assumptions." promptTitle="Close period" prompt="Use MM/DD/YYYY for the close period." type="date" operator="between">
      <formula1>INDIRECT("Assumptions!$K$6")</formula1>
      <formula2>INDIRECT("Assumptions!$K$7")</formula2>
    </dataValidation>
    <dataValidation sqref="E5:E104" showDropDown="0" showInputMessage="1" showErrorMessage="1" allowBlank="0" errorTitle="Review amount" error="Enter a number within the editable amount limits on Assumptions." promptTitle="Amount" prompt="Enter a positive, zero, or negative US dollar amount when relevant." type="decimal" operator="between">
      <formula1>INDIRECT("Assumptions!$K$8")</formula1>
      <formula2>INDIRECT("Assumptions!$K$9")</formula2>
    </dataValidation>
    <dataValidation sqref="H5:H104" showDropDown="0" showInputMessage="1" showErrorMessage="1" allowBlank="0" errorTitle="Review due date" error="Enter a date within the editable range on Assumptions." promptTitle="Due date" prompt="Use MM/DD/YYYY. The Review column checks the close window." type="date" operator="between">
      <formula1>INDIRECT("Assumptions!$K$6")</formula1>
      <formula2>INDIRECT("Assumptions!$K$7")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F0A91D"/>
    <outlinePr summaryBelow="1" summaryRight="1"/>
    <pageSetUpPr/>
  </sheetPr>
  <dimension ref="A1:K1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3" customWidth="1" min="2" max="2"/>
    <col width="20" customWidth="1" min="3" max="3"/>
    <col width="3" customWidth="1" min="4" max="4"/>
    <col width="24" customWidth="1" min="5" max="5"/>
    <col width="3" customWidth="1" min="6" max="6"/>
    <col width="31" customWidth="1" min="7" max="7"/>
    <col width="19" customWidth="1" min="8" max="8"/>
    <col width="3" customWidth="1" min="9" max="9"/>
    <col width="39" customWidth="1" min="10" max="10"/>
    <col width="18" customWidth="1" min="11" max="11"/>
  </cols>
  <sheetData>
    <row r="1" ht="28" customHeight="1">
      <c r="A1" s="1" t="inlineStr">
        <is>
          <t>Self Storage Monthly Close Assumptions</t>
        </is>
      </c>
    </row>
    <row r="2" ht="24" customHeight="1">
      <c r="A2" s="2" t="inlineStr">
        <is>
          <t>Edit the yellow lists and limits as needed. All displayed facilities and people are fictional examples.</t>
        </is>
      </c>
    </row>
    <row r="3"/>
    <row r="4">
      <c r="A4" s="3" t="inlineStr">
        <is>
          <t>Facility Options</t>
        </is>
      </c>
      <c r="C4" s="3" t="inlineStr">
        <is>
          <t>Status Options</t>
        </is>
      </c>
      <c r="E4" s="3" t="inlineStr">
        <is>
          <t>Owner Options</t>
        </is>
      </c>
      <c r="G4" s="3" t="inlineStr">
        <is>
          <t>Close Item Options</t>
        </is>
      </c>
      <c r="H4" s="3" t="inlineStr">
        <is>
          <t>Amount Required?</t>
        </is>
      </c>
      <c r="J4" s="3" t="inlineStr">
        <is>
          <t>Editable Setting</t>
        </is>
      </c>
      <c r="K4" s="3" t="inlineStr">
        <is>
          <t>Value</t>
        </is>
      </c>
    </row>
    <row r="5">
      <c r="A5" s="18" t="inlineStr">
        <is>
          <t>Example Cedar Lantern Storage</t>
        </is>
      </c>
      <c r="C5" s="18" t="inlineStr">
        <is>
          <t>Not Started</t>
        </is>
      </c>
      <c r="E5" s="18" t="inlineStr">
        <is>
          <t>Example Avery Cole</t>
        </is>
      </c>
      <c r="G5" s="18" t="inlineStr">
        <is>
          <t>Rent Roll Reconciliation</t>
        </is>
      </c>
      <c r="H5" s="18" t="inlineStr">
        <is>
          <t>Yes</t>
        </is>
      </c>
      <c r="J5" s="18" t="inlineStr">
        <is>
          <t>Close deadline after period end (days)</t>
        </is>
      </c>
      <c r="K5" s="19" t="n">
        <v>15</v>
      </c>
    </row>
    <row r="6">
      <c r="A6" s="18" t="inlineStr">
        <is>
          <t>Example Juniper Key Storage</t>
        </is>
      </c>
      <c r="C6" s="18" t="inlineStr">
        <is>
          <t>In Progress</t>
        </is>
      </c>
      <c r="E6" s="18" t="inlineStr">
        <is>
          <t>Example Morgan Reed</t>
        </is>
      </c>
      <c r="G6" s="18" t="inlineStr">
        <is>
          <t>Deposit Reconciliation</t>
        </is>
      </c>
      <c r="H6" s="18" t="inlineStr">
        <is>
          <t>Yes</t>
        </is>
      </c>
      <c r="J6" s="18" t="inlineStr">
        <is>
          <t>Earliest allowed period or due date</t>
        </is>
      </c>
      <c r="K6" s="25" t="n">
        <v>44927</v>
      </c>
    </row>
    <row r="7">
      <c r="A7" s="18" t="inlineStr">
        <is>
          <t>Example Blue Heron Lockup</t>
        </is>
      </c>
      <c r="C7" s="18" t="inlineStr">
        <is>
          <t>Waiting</t>
        </is>
      </c>
      <c r="E7" s="18" t="inlineStr">
        <is>
          <t>Example Jamie Brooks</t>
        </is>
      </c>
      <c r="G7" s="18" t="inlineStr">
        <is>
          <t>Receivables Review</t>
        </is>
      </c>
      <c r="H7" s="18" t="inlineStr">
        <is>
          <t>Yes</t>
        </is>
      </c>
      <c r="J7" s="18" t="inlineStr">
        <is>
          <t>Latest allowed period or due date</t>
        </is>
      </c>
      <c r="K7" s="25" t="n">
        <v>48213</v>
      </c>
    </row>
    <row r="8">
      <c r="A8" s="18" t="inlineStr">
        <is>
          <t>Example Copper Pine Storage</t>
        </is>
      </c>
      <c r="C8" s="18" t="inlineStr">
        <is>
          <t>Complete</t>
        </is>
      </c>
      <c r="E8" s="18" t="inlineStr">
        <is>
          <t>Example Taylor Quinn</t>
        </is>
      </c>
      <c r="G8" s="18" t="inlineStr">
        <is>
          <t>Payables Review</t>
        </is>
      </c>
      <c r="H8" s="18" t="inlineStr">
        <is>
          <t>Yes</t>
        </is>
      </c>
      <c r="J8" s="18" t="inlineStr">
        <is>
          <t>Minimum allowed amount</t>
        </is>
      </c>
      <c r="K8" s="21" t="n">
        <v>-1000000</v>
      </c>
    </row>
    <row r="9">
      <c r="C9" s="18" t="inlineStr">
        <is>
          <t>Not Applicable</t>
        </is>
      </c>
      <c r="G9" s="18" t="inlineStr">
        <is>
          <t>Accrual Review</t>
        </is>
      </c>
      <c r="H9" s="18" t="inlineStr">
        <is>
          <t>Yes</t>
        </is>
      </c>
      <c r="J9" s="18" t="inlineStr">
        <is>
          <t>Maximum allowed amount</t>
        </is>
      </c>
      <c r="K9" s="21" t="n">
        <v>1000000</v>
      </c>
    </row>
    <row r="10">
      <c r="G10" s="18" t="inlineStr">
        <is>
          <t>Management Report Package</t>
        </is>
      </c>
      <c r="H10" s="18" t="inlineStr">
        <is>
          <t>No</t>
        </is>
      </c>
    </row>
  </sheetData>
  <autoFilter ref="G4:H10"/>
  <mergeCells count="1">
    <mergeCell ref="A1:K1"/>
  </mergeCells>
  <dataValidations count="2">
    <dataValidation sqref="K5" showDropDown="0" showInputMessage="1" showErrorMessage="1" allowBlank="0" errorTitle="Review close deadline" error="Enter a whole number from 0 through 60." promptTitle="Close deadline" prompt="Enter the allowed number of days after period end." type="whole" operator="between">
      <formula1>0</formula1>
      <formula2>60</formula2>
    </dataValidation>
    <dataValidation sqref="H5:H10" showDropDown="0" showInputMessage="0" showErrorMessage="1" allowBlank="0" errorTitle="Review amount requirement" error="Choose Yes or No." type="list">
      <formula1>"Yes,No"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Facility Operations Workbook</dc:creator>
  <dc:title xmlns:dc="http://purl.org/dc/elements/1.1/">Self Storage Monthly Close Checklist</dc:title>
  <dc:subject xmlns:dc="http://purl.org/dc/elements/1.1/">Fictional facility monthly close tracking</dc:subject>
  <dcterms:created xmlns:dcterms="http://purl.org/dc/terms/" xmlns:xsi="http://www.w3.org/2001/XMLSchema-instance" xsi:type="dcterms:W3CDTF">2026-09-12T03:33:36Z</dcterms:created>
  <dcterms:modified xmlns:dcterms="http://purl.org/dc/terms/" xmlns:xsi="http://www.w3.org/2001/XMLSchema-instance" xsi:type="dcterms:W3CDTF">2026-09-12T03:33:37+00:00Z</dcterms:modified>
</cp:coreProperties>
</file>