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'Renewals'!$A$4:$O$104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1F2933"/>
      <sz val="10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b val="1"/>
      <color rgb="0016324F"/>
      <sz val="12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164" fontId="5" fillId="0" borderId="0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0" borderId="0" pivotButton="0" quotePrefix="0" xfId="0"/>
    <xf numFmtId="165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4" fontId="2" fillId="6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C95A2E"/>
        </patternFill>
      </fill>
    </dxf>
    <dxf>
      <font>
        <name val="Aptos"/>
        <b val="1"/>
        <color rgb="00FFFFFF"/>
        <sz val="10"/>
      </font>
      <fill>
        <patternFill patternType="solid">
          <fgColor rgb="00207A5B"/>
        </patternFill>
      </fill>
    </dxf>
    <dxf>
      <font>
        <name val="Aptos"/>
        <b val="1"/>
        <color rgb="001F2933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Renewals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'Summary'!$D$4:$D$11</f>
            </numRef>
          </cat>
          <val>
            <numRef>
              <f>'Summary'!$E$4:$E$11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Renewal 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2700000" cy="15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H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27" customWidth="1" min="4" max="4"/>
    <col width="1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Self Storage Lease Renewal Tracker Summary</t>
        </is>
      </c>
      <c r="B1" s="31" t="n"/>
      <c r="C1" s="31" t="n"/>
      <c r="D1" s="31" t="n"/>
      <c r="E1" s="31" t="n"/>
      <c r="F1" s="31" t="n"/>
      <c r="G1" s="31" t="n"/>
      <c r="H1" s="32" t="n"/>
    </row>
    <row r="2">
      <c r="A2" s="2" t="inlineStr">
        <is>
          <t>As of</t>
        </is>
      </c>
      <c r="B2" s="33">
        <f>TODAY()</f>
        <v/>
      </c>
      <c r="D2" s="4" t="inlineStr">
        <is>
          <t>Calculated from Renewals entries; review flags are planning prompts.</t>
        </is>
      </c>
    </row>
    <row r="3">
      <c r="A3" s="5" t="inlineStr">
        <is>
          <t>Renewal Indicator</t>
        </is>
      </c>
      <c r="B3" s="5" t="inlineStr">
        <is>
          <t>Calculated Value</t>
        </is>
      </c>
      <c r="D3" s="5" t="inlineStr">
        <is>
          <t>Renewal Status</t>
        </is>
      </c>
      <c r="E3" s="5" t="inlineStr">
        <is>
          <t>Records</t>
        </is>
      </c>
    </row>
    <row r="4">
      <c r="A4" s="6" t="inlineStr">
        <is>
          <t>Total Renewal Records</t>
        </is>
      </c>
      <c r="B4" s="7">
        <f>COUNTIF(Renewals!$A$5:$A$104,"&lt;&gt;")</f>
        <v/>
      </c>
      <c r="D4" s="6" t="inlineStr">
        <is>
          <t>Not Started</t>
        </is>
      </c>
      <c r="E4" s="7">
        <f>COUNTIF(Renewals!$H$5:$H$104,$D4)</f>
        <v/>
      </c>
    </row>
    <row r="5">
      <c r="A5" s="8" t="inlineStr">
        <is>
          <t>Open Lease Ends in Review Horizon</t>
        </is>
      </c>
      <c r="B5" s="9">
        <f>IF('Assumptions'!$B$6="","",COUNTIFS(Renewals!$C$5:$C$104,"&gt;="&amp;TODAY(),Renewals!$C$5:$C$104,"&lt;="&amp;TODAY()+'Assumptions'!$B$6,Renewals!$H$5:$H$104,"&lt;&gt;Documentation Complete",Renewals!$H$5:$H$104,"&lt;&gt;Declined"))</f>
        <v/>
      </c>
      <c r="D5" s="8" t="inlineStr">
        <is>
          <t>Terms Drafted</t>
        </is>
      </c>
      <c r="E5" s="9">
        <f>COUNTIF(Renewals!$H$5:$H$104,$D5)</f>
        <v/>
      </c>
    </row>
    <row r="6">
      <c r="A6" s="6" t="inlineStr">
        <is>
          <t>Past Lease End, Open</t>
        </is>
      </c>
      <c r="B6" s="7">
        <f>COUNTIFS(Renewals!$C$5:$C$104,"&lt;"&amp;TODAY(),Renewals!$C$5:$C$104,"&lt;&gt;",Renewals!$H$5:$H$104,"&lt;&gt;Documentation Complete",Renewals!$H$5:$H$104,"&lt;&gt;Declined")</f>
        <v/>
      </c>
      <c r="D6" s="6" t="inlineStr">
        <is>
          <t>Notice Due</t>
        </is>
      </c>
      <c r="E6" s="7">
        <f>COUNTIF(Renewals!$H$5:$H$104,$D6)</f>
        <v/>
      </c>
    </row>
    <row r="7">
      <c r="A7" s="8" t="inlineStr">
        <is>
          <t>Notice Timing Reviews</t>
        </is>
      </c>
      <c r="B7" s="9">
        <f>COUNTIF(Renewals!$N$5:$N$104,"Notice Timing - Review")</f>
        <v/>
      </c>
      <c r="D7" s="8" t="inlineStr">
        <is>
          <t>Notice Sent</t>
        </is>
      </c>
      <c r="E7" s="9">
        <f>COUNTIF(Renewals!$H$5:$H$104,$D7)</f>
        <v/>
      </c>
    </row>
    <row r="8">
      <c r="A8" s="6" t="inlineStr">
        <is>
          <t>Response Timing Reviews</t>
        </is>
      </c>
      <c r="B8" s="7">
        <f>COUNTIF(Renewals!$N$5:$N$104,"Response Timing - Review")</f>
        <v/>
      </c>
      <c r="D8" s="6" t="inlineStr">
        <is>
          <t>Awaiting Response</t>
        </is>
      </c>
      <c r="E8" s="7">
        <f>COUNTIF(Renewals!$H$5:$H$104,$D8)</f>
        <v/>
      </c>
    </row>
    <row r="9">
      <c r="A9" s="8" t="inlineStr">
        <is>
          <t>Accepted, Documentation Pending</t>
        </is>
      </c>
      <c r="B9" s="9">
        <f>COUNTIF(Renewals!$H$5:$H$104,"Accepted")</f>
        <v/>
      </c>
      <c r="D9" s="8" t="inlineStr">
        <is>
          <t>Accepted</t>
        </is>
      </c>
      <c r="E9" s="9">
        <f>COUNTIF(Renewals!$H$5:$H$104,$D9)</f>
        <v/>
      </c>
    </row>
    <row r="10">
      <c r="A10" s="6" t="inlineStr">
        <is>
          <t>Documentation Complete</t>
        </is>
      </c>
      <c r="B10" s="7">
        <f>COUNTIF(Renewals!$H$5:$H$104,"Documentation Complete")</f>
        <v/>
      </c>
      <c r="D10" s="6" t="inlineStr">
        <is>
          <t>Declined</t>
        </is>
      </c>
      <c r="E10" s="7">
        <f>COUNTIF(Renewals!$H$5:$H$104,$D10)</f>
        <v/>
      </c>
    </row>
    <row r="11">
      <c r="A11" s="8" t="inlineStr">
        <is>
          <t>Internal Review Flags</t>
        </is>
      </c>
      <c r="B11" s="9">
        <f>COUNTIF(Renewals!$N$5:$N$104,"*Review*")</f>
        <v/>
      </c>
      <c r="D11" s="8" t="inlineStr">
        <is>
          <t>Documentation Complete</t>
        </is>
      </c>
      <c r="E11" s="9">
        <f>COUNTIF(Renewals!$H$5:$H$104,$D11)</f>
        <v/>
      </c>
    </row>
    <row r="12">
      <c r="A12" s="6" t="inlineStr">
        <is>
          <t>Current Monthly Amount, Tracked</t>
        </is>
      </c>
      <c r="B12" s="34">
        <f>IF(COUNT(Renewals!$D$5:$D$104)=0,"",SUM(Renewals!$D$5:$D$104))</f>
        <v/>
      </c>
    </row>
    <row r="13">
      <c r="A13" s="8" t="inlineStr">
        <is>
          <t>Proposed Monthly Amount, Tracked</t>
        </is>
      </c>
      <c r="B13" s="35">
        <f>IF(COUNT(Renewals!$E$5:$E$104)=0,"",SUM(Renewals!$E$5:$E$104))</f>
        <v/>
      </c>
    </row>
    <row r="14">
      <c r="A14" s="6" t="inlineStr">
        <is>
          <t>Average Proposed Change</t>
        </is>
      </c>
      <c r="B14" s="36">
        <f>IFERROR(AVERAGE(Renewals!$L$5:$L$104),"")</f>
        <v/>
      </c>
    </row>
  </sheetData>
  <mergeCells count="1">
    <mergeCell ref="A1:H1"/>
  </mergeCells>
  <conditionalFormatting sqref="B6:B8">
    <cfRule type="expression" priority="1" dxfId="0">
      <formula>B6&gt;0</formula>
    </cfRule>
  </conditionalFormatting>
  <conditionalFormatting sqref="B11">
    <cfRule type="expression" priority="2" dxfId="0">
      <formula>B11&gt;0</formula>
    </cfRule>
  </conditionalFormatting>
  <conditionalFormatting sqref="B10">
    <cfRule type="expression" priority="3" dxfId="1">
      <formula>B10&gt;0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U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16" customWidth="1" min="3" max="3"/>
    <col width="20" customWidth="1" min="4" max="4"/>
    <col width="21" customWidth="1" min="5" max="5"/>
    <col width="19" customWidth="1" min="6" max="6"/>
    <col width="29" customWidth="1" min="7" max="7"/>
    <col width="24" customWidth="1" min="8" max="8"/>
    <col width="17" customWidth="1" min="9" max="9"/>
    <col width="22" customWidth="1" min="10" max="10"/>
    <col width="25" customWidth="1" min="11" max="11"/>
    <col width="18" customWidth="1" min="12" max="12"/>
    <col width="18" customWidth="1" min="13" max="13"/>
    <col width="34" customWidth="1" min="14" max="14"/>
    <col width="55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Self Storage Lease Renewal Tracker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2" t="n"/>
    </row>
    <row r="2" ht="34" customHeight="1">
      <c r="A2" s="4" t="inlineStr">
        <is>
          <t>Enter renewal records in yellow cells. Calculated dates and review flags are planning prompts that require human review. All sample records are fictional.</t>
        </is>
      </c>
    </row>
    <row r="3"/>
    <row r="4" ht="40" customHeight="1">
      <c r="A4" s="13" t="inlineStr">
        <is>
          <t>Facility</t>
        </is>
      </c>
      <c r="B4" s="13" t="inlineStr">
        <is>
          <t>Unit</t>
        </is>
      </c>
      <c r="C4" s="13" t="inlineStr">
        <is>
          <t>Lease End Date</t>
        </is>
      </c>
      <c r="D4" s="13" t="inlineStr">
        <is>
          <t>Current Monthly Amount</t>
        </is>
      </c>
      <c r="E4" s="13" t="inlineStr">
        <is>
          <t>Proposed Monthly Amount</t>
        </is>
      </c>
      <c r="F4" s="13" t="inlineStr">
        <is>
          <t>Renewal Period (Months)</t>
        </is>
      </c>
      <c r="G4" s="13" t="inlineStr">
        <is>
          <t>Record Owner</t>
        </is>
      </c>
      <c r="H4" s="13" t="inlineStr">
        <is>
          <t>Renewal Status</t>
        </is>
      </c>
      <c r="I4" s="13" t="inlineStr">
        <is>
          <t>Notice Due Date</t>
        </is>
      </c>
      <c r="J4" s="13" t="inlineStr">
        <is>
          <t>Tenant Response Due Date</t>
        </is>
      </c>
      <c r="K4" s="13" t="inlineStr">
        <is>
          <t>Documentation Completed Date</t>
        </is>
      </c>
      <c r="L4" s="13" t="inlineStr">
        <is>
          <t>Proposed Change %</t>
        </is>
      </c>
      <c r="M4" s="13" t="inlineStr">
        <is>
          <t>Days to Lease End</t>
        </is>
      </c>
      <c r="N4" s="13" t="inlineStr">
        <is>
          <t>Review Status</t>
        </is>
      </c>
      <c r="O4" s="13" t="inlineStr">
        <is>
          <t>Notes</t>
        </is>
      </c>
    </row>
    <row r="5">
      <c r="A5" s="14" t="inlineStr">
        <is>
          <t>Blue Lantern Storage (Fictional)</t>
        </is>
      </c>
      <c r="B5" s="15" t="inlineStr">
        <is>
          <t>DEMO-A101</t>
        </is>
      </c>
      <c r="C5" s="37" t="n">
        <v>46267</v>
      </c>
      <c r="D5" s="38" t="n">
        <v>89</v>
      </c>
      <c r="E5" s="38" t="n">
        <v>95</v>
      </c>
      <c r="F5" s="18" t="n">
        <v>12</v>
      </c>
      <c r="G5" s="14" t="inlineStr">
        <is>
          <t>Avery Sample (Fictional)</t>
        </is>
      </c>
      <c r="H5" s="14" t="inlineStr">
        <is>
          <t>Awaiting Response</t>
        </is>
      </c>
      <c r="I5" s="39">
        <f>IF(OR($C5="",'Assumptions'!$B$4=""),"",IFERROR($C5-'Assumptions'!$B$4,""))</f>
        <v/>
      </c>
      <c r="J5" s="39">
        <f>IF(OR($I5="",'Assumptions'!$B$5=""),"",IFERROR($I5+'Assumptions'!$B$5,""))</f>
        <v/>
      </c>
      <c r="K5" s="37" t="n"/>
      <c r="L5" s="40">
        <f>IF(OR($D5="",$E5=""),"",IFERROR(($E5-$D5)/$D5,""))</f>
        <v/>
      </c>
      <c r="M5" s="21">
        <f>IF($C5="","",IFERROR($C5-TODAY(),""))</f>
        <v/>
      </c>
      <c r="N5" s="22">
        <f>IF(COUNTA($A5:$H5)=0,"",IF($C5="","Lease End Date Missing - Review",IF($H5="","Status Missing - Review",IF(AND($H5="Documentation Complete",$K5=""),"Completion Date Missing - Review",IF($H5="Documentation Complete","Complete",IF($H5="Declined","Closed - Declined",IF($C5&lt;TODAY(),"Lease End Passed - Review",IF(AND($I5&lt;&gt;"",$I5&lt;=TODAY(),OR($H5="Not Started",$H5="Terms Drafted",$H5="Notice Due")),"Notice Timing - Review",IF(AND($J5&lt;&gt;"",$J5&lt;=TODAY(),OR($H5="Notice Sent",$H5="Awaiting Response")),"Response Timing - Review",IF(AND($L5&lt;&gt;"",$L5&gt;'Assumptions'!$B$7),"Change Threshold - Review",IF('Assumptions'!$B$6="","Planning Horizon Missing - Review",IF(OR($C5&lt;=TODAY()+'Assumptions'!$B$6,AND($I5&lt;&gt;"",$I5&lt;=TODAY()+'Assumptions'!$B$6)),"Upcoming","Scheduled"))))))))))))</f>
        <v/>
      </c>
      <c r="O5" s="14" t="inlineStr">
        <is>
          <t>Fictional example record; manually review the elapsed lease end date.</t>
        </is>
      </c>
      <c r="Q5">
        <f>'Assumptions'!$G$4</f>
        <v/>
      </c>
      <c r="R5">
        <f>'Assumptions'!$F$4</f>
        <v/>
      </c>
      <c r="S5">
        <f>'Assumptions'!$E$4</f>
        <v/>
      </c>
      <c r="T5">
        <f>'Assumptions'!$H$4</f>
        <v/>
      </c>
      <c r="U5">
        <f>'Assumptions'!$B$8</f>
        <v/>
      </c>
    </row>
    <row r="6">
      <c r="A6" s="14" t="inlineStr">
        <is>
          <t>Copper Kite Storage (Fictional)</t>
        </is>
      </c>
      <c r="B6" s="15" t="inlineStr">
        <is>
          <t>DEMO-B204</t>
        </is>
      </c>
      <c r="C6" s="37" t="n">
        <v>46284</v>
      </c>
      <c r="D6" s="38" t="n">
        <v>120</v>
      </c>
      <c r="E6" s="38" t="n">
        <v>126</v>
      </c>
      <c r="F6" s="18" t="n">
        <v>1</v>
      </c>
      <c r="G6" s="14" t="inlineStr">
        <is>
          <t>Jordan Demo (Fictional)</t>
        </is>
      </c>
      <c r="H6" s="14" t="inlineStr">
        <is>
          <t>Notice Sent</t>
        </is>
      </c>
      <c r="I6" s="41">
        <f>IF(OR($C6="",'Assumptions'!$B$4=""),"",IFERROR($C6-'Assumptions'!$B$4,""))</f>
        <v/>
      </c>
      <c r="J6" s="41">
        <f>IF(OR($I6="",'Assumptions'!$B$5=""),"",IFERROR($I6+'Assumptions'!$B$5,""))</f>
        <v/>
      </c>
      <c r="K6" s="37" t="n"/>
      <c r="L6" s="42">
        <f>IF(OR($D6="",$E6=""),"",IFERROR(($E6-$D6)/$D6,""))</f>
        <v/>
      </c>
      <c r="M6" s="25">
        <f>IF($C6="","",IFERROR($C6-TODAY(),""))</f>
        <v/>
      </c>
      <c r="N6" s="26">
        <f>IF(COUNTA($A6:$H6)=0,"",IF($C6="","Lease End Date Missing - Review",IF($H6="","Status Missing - Review",IF(AND($H6="Documentation Complete",$K6=""),"Completion Date Missing - Review",IF($H6="Documentation Complete","Complete",IF($H6="Declined","Closed - Declined",IF($C6&lt;TODAY(),"Lease End Passed - Review",IF(AND($I6&lt;&gt;"",$I6&lt;=TODAY(),OR($H6="Not Started",$H6="Terms Drafted",$H6="Notice Due")),"Notice Timing - Review",IF(AND($J6&lt;&gt;"",$J6&lt;=TODAY(),OR($H6="Notice Sent",$H6="Awaiting Response")),"Response Timing - Review",IF(AND($L6&lt;&gt;"",$L6&gt;'Assumptions'!$B$7),"Change Threshold - Review",IF('Assumptions'!$B$6="","Planning Horizon Missing - Review",IF(OR($C6&lt;=TODAY()+'Assumptions'!$B$6,AND($I6&lt;&gt;"",$I6&lt;=TODAY()+'Assumptions'!$B$6)),"Upcoming","Scheduled"))))))))))))</f>
        <v/>
      </c>
      <c r="O6" s="14" t="inlineStr">
        <is>
          <t>Fictional example record; manually review response timing.</t>
        </is>
      </c>
      <c r="Q6">
        <f>'Assumptions'!$G$5</f>
        <v/>
      </c>
      <c r="R6">
        <f>'Assumptions'!$F$5</f>
        <v/>
      </c>
      <c r="S6">
        <f>'Assumptions'!$E$5</f>
        <v/>
      </c>
      <c r="T6">
        <f>'Assumptions'!$H$5</f>
        <v/>
      </c>
      <c r="U6">
        <f>'Assumptions'!$B$9</f>
        <v/>
      </c>
    </row>
    <row r="7">
      <c r="A7" s="14" t="inlineStr">
        <is>
          <t>Juniper Box Storage (Fictional)</t>
        </is>
      </c>
      <c r="B7" s="15" t="inlineStr">
        <is>
          <t>DEMO-C015</t>
        </is>
      </c>
      <c r="C7" s="37" t="n">
        <v>46297</v>
      </c>
      <c r="D7" s="38" t="n">
        <v>105</v>
      </c>
      <c r="E7" s="38" t="n">
        <v>110</v>
      </c>
      <c r="F7" s="18" t="n">
        <v>6</v>
      </c>
      <c r="G7" s="14" t="inlineStr">
        <is>
          <t>Morgan Placeholder (Fictional)</t>
        </is>
      </c>
      <c r="H7" s="14" t="inlineStr">
        <is>
          <t>Documentation Complete</t>
        </is>
      </c>
      <c r="I7" s="39">
        <f>IF(OR($C7="",'Assumptions'!$B$4=""),"",IFERROR($C7-'Assumptions'!$B$4,""))</f>
        <v/>
      </c>
      <c r="J7" s="39">
        <f>IF(OR($I7="",'Assumptions'!$B$5=""),"",IFERROR($I7+'Assumptions'!$B$5,""))</f>
        <v/>
      </c>
      <c r="K7" s="37" t="n"/>
      <c r="L7" s="40">
        <f>IF(OR($D7="",$E7=""),"",IFERROR(($E7-$D7)/$D7,""))</f>
        <v/>
      </c>
      <c r="M7" s="21">
        <f>IF($C7="","",IFERROR($C7-TODAY(),""))</f>
        <v/>
      </c>
      <c r="N7" s="22">
        <f>IF(COUNTA($A7:$H7)=0,"",IF($C7="","Lease End Date Missing - Review",IF($H7="","Status Missing - Review",IF(AND($H7="Documentation Complete",$K7=""),"Completion Date Missing - Review",IF($H7="Documentation Complete","Complete",IF($H7="Declined","Closed - Declined",IF($C7&lt;TODAY(),"Lease End Passed - Review",IF(AND($I7&lt;&gt;"",$I7&lt;=TODAY(),OR($H7="Not Started",$H7="Terms Drafted",$H7="Notice Due")),"Notice Timing - Review",IF(AND($J7&lt;&gt;"",$J7&lt;=TODAY(),OR($H7="Notice Sent",$H7="Awaiting Response")),"Response Timing - Review",IF(AND($L7&lt;&gt;"",$L7&gt;'Assumptions'!$B$7),"Change Threshold - Review",IF('Assumptions'!$B$6="","Planning Horizon Missing - Review",IF(OR($C7&lt;=TODAY()+'Assumptions'!$B$6,AND($I7&lt;&gt;"",$I7&lt;=TODAY()+'Assumptions'!$B$6)),"Upcoming","Scheduled"))))))))))))</f>
        <v/>
      </c>
      <c r="O7" s="14" t="inlineStr">
        <is>
          <t>Fictional example record; completion status needs a documentation date.</t>
        </is>
      </c>
      <c r="Q7">
        <f>'Assumptions'!$G$6</f>
        <v/>
      </c>
      <c r="R7">
        <f>'Assumptions'!$F$6</f>
        <v/>
      </c>
      <c r="S7">
        <f>'Assumptions'!$E$6</f>
        <v/>
      </c>
      <c r="T7">
        <f>'Assumptions'!$H$6</f>
        <v/>
      </c>
      <c r="U7">
        <f>'Assumptions'!$B$10</f>
        <v/>
      </c>
    </row>
    <row r="8">
      <c r="A8" s="14" t="inlineStr">
        <is>
          <t>Desert Comet Storage (Fictional)</t>
        </is>
      </c>
      <c r="B8" s="15" t="inlineStr">
        <is>
          <t>DEMO-D088</t>
        </is>
      </c>
      <c r="C8" s="37" t="n">
        <v>46307</v>
      </c>
      <c r="D8" s="38" t="n">
        <v>75</v>
      </c>
      <c r="E8" s="38" t="n">
        <v>90</v>
      </c>
      <c r="F8" s="18" t="n">
        <v>12</v>
      </c>
      <c r="G8" s="14" t="inlineStr">
        <is>
          <t>Casey Example (Fictional)</t>
        </is>
      </c>
      <c r="H8" s="14" t="inlineStr">
        <is>
          <t>Accepted</t>
        </is>
      </c>
      <c r="I8" s="41">
        <f>IF(OR($C8="",'Assumptions'!$B$4=""),"",IFERROR($C8-'Assumptions'!$B$4,""))</f>
        <v/>
      </c>
      <c r="J8" s="41">
        <f>IF(OR($I8="",'Assumptions'!$B$5=""),"",IFERROR($I8+'Assumptions'!$B$5,""))</f>
        <v/>
      </c>
      <c r="K8" s="37" t="n"/>
      <c r="L8" s="42">
        <f>IF(OR($D8="",$E8=""),"",IFERROR(($E8-$D8)/$D8,""))</f>
        <v/>
      </c>
      <c r="M8" s="25">
        <f>IF($C8="","",IFERROR($C8-TODAY(),""))</f>
        <v/>
      </c>
      <c r="N8" s="26">
        <f>IF(COUNTA($A8:$H8)=0,"",IF($C8="","Lease End Date Missing - Review",IF($H8="","Status Missing - Review",IF(AND($H8="Documentation Complete",$K8=""),"Completion Date Missing - Review",IF($H8="Documentation Complete","Complete",IF($H8="Declined","Closed - Declined",IF($C8&lt;TODAY(),"Lease End Passed - Review",IF(AND($I8&lt;&gt;"",$I8&lt;=TODAY(),OR($H8="Not Started",$H8="Terms Drafted",$H8="Notice Due")),"Notice Timing - Review",IF(AND($J8&lt;&gt;"",$J8&lt;=TODAY(),OR($H8="Notice Sent",$H8="Awaiting Response")),"Response Timing - Review",IF(AND($L8&lt;&gt;"",$L8&gt;'Assumptions'!$B$7),"Change Threshold - Review",IF('Assumptions'!$B$6="","Planning Horizon Missing - Review",IF(OR($C8&lt;=TODAY()+'Assumptions'!$B$6,AND($I8&lt;&gt;"",$I8&lt;=TODAY()+'Assumptions'!$B$6)),"Upcoming","Scheduled"))))))))))))</f>
        <v/>
      </c>
      <c r="O8" s="14" t="inlineStr">
        <is>
          <t>Fictional example record; proposed change exceeds the internal review threshold.</t>
        </is>
      </c>
      <c r="Q8">
        <f>'Assumptions'!$G$7</f>
        <v/>
      </c>
      <c r="R8">
        <f>'Assumptions'!$F$7</f>
        <v/>
      </c>
      <c r="S8">
        <f>'Assumptions'!$E$7</f>
        <v/>
      </c>
      <c r="T8">
        <f>'Assumptions'!$H$7</f>
        <v/>
      </c>
      <c r="U8">
        <f>'Assumptions'!$B$11</f>
        <v/>
      </c>
    </row>
    <row r="9">
      <c r="A9" s="14" t="inlineStr">
        <is>
          <t>Blue Lantern Storage (Fictional)</t>
        </is>
      </c>
      <c r="B9" s="15" t="inlineStr">
        <is>
          <t>DEMO-A220</t>
        </is>
      </c>
      <c r="C9" s="37" t="n">
        <v>46322</v>
      </c>
      <c r="D9" s="38" t="n">
        <v>120</v>
      </c>
      <c r="E9" s="38" t="n">
        <v>138</v>
      </c>
      <c r="F9" s="18" t="n">
        <v>12</v>
      </c>
      <c r="G9" s="14" t="inlineStr">
        <is>
          <t>Riley Mock (Fictional)</t>
        </is>
      </c>
      <c r="H9" s="14" t="inlineStr">
        <is>
          <t>Notice Due</t>
        </is>
      </c>
      <c r="I9" s="39">
        <f>IF(OR($C9="",'Assumptions'!$B$4=""),"",IFERROR($C9-'Assumptions'!$B$4,""))</f>
        <v/>
      </c>
      <c r="J9" s="39">
        <f>IF(OR($I9="",'Assumptions'!$B$5=""),"",IFERROR($I9+'Assumptions'!$B$5,""))</f>
        <v/>
      </c>
      <c r="K9" s="37" t="n"/>
      <c r="L9" s="40">
        <f>IF(OR($D9="",$E9=""),"",IFERROR(($E9-$D9)/$D9,""))</f>
        <v/>
      </c>
      <c r="M9" s="21">
        <f>IF($C9="","",IFERROR($C9-TODAY(),""))</f>
        <v/>
      </c>
      <c r="N9" s="22">
        <f>IF(COUNTA($A9:$H9)=0,"",IF($C9="","Lease End Date Missing - Review",IF($H9="","Status Missing - Review",IF(AND($H9="Documentation Complete",$K9=""),"Completion Date Missing - Review",IF($H9="Documentation Complete","Complete",IF($H9="Declined","Closed - Declined",IF($C9&lt;TODAY(),"Lease End Passed - Review",IF(AND($I9&lt;&gt;"",$I9&lt;=TODAY(),OR($H9="Not Started",$H9="Terms Drafted",$H9="Notice Due")),"Notice Timing - Review",IF(AND($J9&lt;&gt;"",$J9&lt;=TODAY(),OR($H9="Notice Sent",$H9="Awaiting Response")),"Response Timing - Review",IF(AND($L9&lt;&gt;"",$L9&gt;'Assumptions'!$B$7),"Change Threshold - Review",IF('Assumptions'!$B$6="","Planning Horizon Missing - Review",IF(OR($C9&lt;=TODAY()+'Assumptions'!$B$6,AND($I9&lt;&gt;"",$I9&lt;=TODAY()+'Assumptions'!$B$6)),"Upcoming","Scheduled"))))))))))))</f>
        <v/>
      </c>
      <c r="O9" s="14" t="inlineStr">
        <is>
          <t>Fictional boundary example; the calculated notice due date is today.</t>
        </is>
      </c>
      <c r="R9">
        <f>'Assumptions'!$F$8</f>
        <v/>
      </c>
      <c r="S9">
        <f>'Assumptions'!$E$8</f>
        <v/>
      </c>
      <c r="T9">
        <f>'Assumptions'!$H$8</f>
        <v/>
      </c>
    </row>
    <row r="10">
      <c r="A10" s="14" t="inlineStr">
        <is>
          <t>Copper Kite Storage (Fictional)</t>
        </is>
      </c>
      <c r="B10" s="15" t="inlineStr">
        <is>
          <t>DEMO-B031</t>
        </is>
      </c>
      <c r="C10" s="37" t="n">
        <v>46337</v>
      </c>
      <c r="D10" s="38" t="n">
        <v>150</v>
      </c>
      <c r="E10" s="38" t="n">
        <v>150</v>
      </c>
      <c r="F10" s="18" t="n">
        <v>18</v>
      </c>
      <c r="G10" s="14" t="inlineStr">
        <is>
          <t>Avery Sample (Fictional)</t>
        </is>
      </c>
      <c r="H10" s="14" t="inlineStr">
        <is>
          <t>Terms Drafted</t>
        </is>
      </c>
      <c r="I10" s="41">
        <f>IF(OR($C10="",'Assumptions'!$B$4=""),"",IFERROR($C10-'Assumptions'!$B$4,""))</f>
        <v/>
      </c>
      <c r="J10" s="41">
        <f>IF(OR($I10="",'Assumptions'!$B$5=""),"",IFERROR($I10+'Assumptions'!$B$5,""))</f>
        <v/>
      </c>
      <c r="K10" s="37" t="n"/>
      <c r="L10" s="42">
        <f>IF(OR($D10="",$E10=""),"",IFERROR(($E10-$D10)/$D10,""))</f>
        <v/>
      </c>
      <c r="M10" s="25">
        <f>IF($C10="","",IFERROR($C10-TODAY(),""))</f>
        <v/>
      </c>
      <c r="N10" s="26">
        <f>IF(COUNTA($A10:$H10)=0,"",IF($C10="","Lease End Date Missing - Review",IF($H10="","Status Missing - Review",IF(AND($H10="Documentation Complete",$K10=""),"Completion Date Missing - Review",IF($H10="Documentation Complete","Complete",IF($H10="Declined","Closed - Declined",IF($C10&lt;TODAY(),"Lease End Passed - Review",IF(AND($I10&lt;&gt;"",$I10&lt;=TODAY(),OR($H10="Not Started",$H10="Terms Drafted",$H10="Notice Due")),"Notice Timing - Review",IF(AND($J10&lt;&gt;"",$J10&lt;=TODAY(),OR($H10="Notice Sent",$H10="Awaiting Response")),"Response Timing - Review",IF(AND($L10&lt;&gt;"",$L10&gt;'Assumptions'!$B$7),"Change Threshold - Review",IF('Assumptions'!$B$6="","Planning Horizon Missing - Review",IF(OR($C10&lt;=TODAY()+'Assumptions'!$B$6,AND($I10&lt;&gt;"",$I10&lt;=TODAY()+'Assumptions'!$B$6)),"Upcoming","Scheduled"))))))))))))</f>
        <v/>
      </c>
      <c r="O10" s="14" t="inlineStr">
        <is>
          <t>Fictional example record; draft terms remain under manual review.</t>
        </is>
      </c>
      <c r="S10">
        <f>'Assumptions'!$E$9</f>
        <v/>
      </c>
      <c r="T10">
        <f>'Assumptions'!$H$9</f>
        <v/>
      </c>
    </row>
    <row r="11">
      <c r="A11" s="14" t="inlineStr">
        <is>
          <t>Juniper Box Storage (Fictional)</t>
        </is>
      </c>
      <c r="B11" s="15" t="inlineStr">
        <is>
          <t>DEMO-C144</t>
        </is>
      </c>
      <c r="C11" s="37" t="n">
        <v>46367</v>
      </c>
      <c r="D11" s="38" t="n">
        <v>98</v>
      </c>
      <c r="E11" s="38" t="n">
        <v>104</v>
      </c>
      <c r="F11" s="18" t="n">
        <v>3</v>
      </c>
      <c r="G11" s="14" t="inlineStr">
        <is>
          <t>Jordan Demo (Fictional)</t>
        </is>
      </c>
      <c r="H11" s="14" t="inlineStr">
        <is>
          <t>Awaiting Response</t>
        </is>
      </c>
      <c r="I11" s="39">
        <f>IF(OR($C11="",'Assumptions'!$B$4=""),"",IFERROR($C11-'Assumptions'!$B$4,""))</f>
        <v/>
      </c>
      <c r="J11" s="39">
        <f>IF(OR($I11="",'Assumptions'!$B$5=""),"",IFERROR($I11+'Assumptions'!$B$5,""))</f>
        <v/>
      </c>
      <c r="K11" s="37" t="n"/>
      <c r="L11" s="40">
        <f>IF(OR($D11="",$E11=""),"",IFERROR(($E11-$D11)/$D11,""))</f>
        <v/>
      </c>
      <c r="M11" s="21">
        <f>IF($C11="","",IFERROR($C11-TODAY(),""))</f>
        <v/>
      </c>
      <c r="N11" s="22">
        <f>IF(COUNTA($A11:$H11)=0,"",IF($C11="","Lease End Date Missing - Review",IF($H11="","Status Missing - Review",IF(AND($H11="Documentation Complete",$K11=""),"Completion Date Missing - Review",IF($H11="Documentation Complete","Complete",IF($H11="Declined","Closed - Declined",IF($C11&lt;TODAY(),"Lease End Passed - Review",IF(AND($I11&lt;&gt;"",$I11&lt;=TODAY(),OR($H11="Not Started",$H11="Terms Drafted",$H11="Notice Due")),"Notice Timing - Review",IF(AND($J11&lt;&gt;"",$J11&lt;=TODAY(),OR($H11="Notice Sent",$H11="Awaiting Response")),"Response Timing - Review",IF(AND($L11&lt;&gt;"",$L11&gt;'Assumptions'!$B$7),"Change Threshold - Review",IF('Assumptions'!$B$6="","Planning Horizon Missing - Review",IF(OR($C11&lt;=TODAY()+'Assumptions'!$B$6,AND($I11&lt;&gt;"",$I11&lt;=TODAY()+'Assumptions'!$B$6)),"Upcoming","Scheduled"))))))))))))</f>
        <v/>
      </c>
      <c r="O11" s="14" t="inlineStr">
        <is>
          <t>Fictional example record; the response due date is still upcoming.</t>
        </is>
      </c>
      <c r="S11">
        <f>'Assumptions'!$E$10</f>
        <v/>
      </c>
    </row>
    <row r="12">
      <c r="A12" s="14" t="inlineStr">
        <is>
          <t>Desert Comet Storage (Fictional)</t>
        </is>
      </c>
      <c r="B12" s="15" t="inlineStr">
        <is>
          <t>DEMO-D305</t>
        </is>
      </c>
      <c r="C12" s="37" t="n">
        <v>46377</v>
      </c>
      <c r="D12" s="38" t="n">
        <v>210</v>
      </c>
      <c r="E12" s="38" t="n">
        <v>220</v>
      </c>
      <c r="F12" s="18" t="n">
        <v>12</v>
      </c>
      <c r="G12" s="14" t="inlineStr">
        <is>
          <t>Morgan Placeholder (Fictional)</t>
        </is>
      </c>
      <c r="H12" s="14" t="inlineStr">
        <is>
          <t>Documentation Complete</t>
        </is>
      </c>
      <c r="I12" s="41">
        <f>IF(OR($C12="",'Assumptions'!$B$4=""),"",IFERROR($C12-'Assumptions'!$B$4,""))</f>
        <v/>
      </c>
      <c r="J12" s="41">
        <f>IF(OR($I12="",'Assumptions'!$B$5=""),"",IFERROR($I12+'Assumptions'!$B$5,""))</f>
        <v/>
      </c>
      <c r="K12" s="37" t="n">
        <v>46275</v>
      </c>
      <c r="L12" s="42">
        <f>IF(OR($D12="",$E12=""),"",IFERROR(($E12-$D12)/$D12,""))</f>
        <v/>
      </c>
      <c r="M12" s="25">
        <f>IF($C12="","",IFERROR($C12-TODAY(),""))</f>
        <v/>
      </c>
      <c r="N12" s="26">
        <f>IF(COUNTA($A12:$H12)=0,"",IF($C12="","Lease End Date Missing - Review",IF($H12="","Status Missing - Review",IF(AND($H12="Documentation Complete",$K12=""),"Completion Date Missing - Review",IF($H12="Documentation Complete","Complete",IF($H12="Declined","Closed - Declined",IF($C12&lt;TODAY(),"Lease End Passed - Review",IF(AND($I12&lt;&gt;"",$I12&lt;=TODAY(),OR($H12="Not Started",$H12="Terms Drafted",$H12="Notice Due")),"Notice Timing - Review",IF(AND($J12&lt;&gt;"",$J12&lt;=TODAY(),OR($H12="Notice Sent",$H12="Awaiting Response")),"Response Timing - Review",IF(AND($L12&lt;&gt;"",$L12&gt;'Assumptions'!$B$7),"Change Threshold - Review",IF('Assumptions'!$B$6="","Planning Horizon Missing - Review",IF(OR($C12&lt;=TODAY()+'Assumptions'!$B$6,AND($I12&lt;&gt;"",$I12&lt;=TODAY()+'Assumptions'!$B$6)),"Upcoming","Scheduled"))))))))))))</f>
        <v/>
      </c>
      <c r="O12" s="14" t="inlineStr">
        <is>
          <t>Fictional example record; a documentation completion date was entered.</t>
        </is>
      </c>
      <c r="S12">
        <f>'Assumptions'!$E$11</f>
        <v/>
      </c>
    </row>
    <row r="13">
      <c r="A13" s="14" t="inlineStr">
        <is>
          <t>Blue Lantern Storage (Fictional)</t>
        </is>
      </c>
      <c r="B13" s="15" t="inlineStr">
        <is>
          <t>DEMO-A410</t>
        </is>
      </c>
      <c r="C13" s="37" t="n">
        <v>46397</v>
      </c>
      <c r="D13" s="38" t="n">
        <v>65</v>
      </c>
      <c r="E13" s="38" t="n">
        <v>69</v>
      </c>
      <c r="F13" s="18" t="n">
        <v>6</v>
      </c>
      <c r="G13" s="14" t="inlineStr">
        <is>
          <t>Casey Example (Fictional)</t>
        </is>
      </c>
      <c r="H13" s="14" t="inlineStr">
        <is>
          <t>Not Started</t>
        </is>
      </c>
      <c r="I13" s="39">
        <f>IF(OR($C13="",'Assumptions'!$B$4=""),"",IFERROR($C13-'Assumptions'!$B$4,""))</f>
        <v/>
      </c>
      <c r="J13" s="39">
        <f>IF(OR($I13="",'Assumptions'!$B$5=""),"",IFERROR($I13+'Assumptions'!$B$5,""))</f>
        <v/>
      </c>
      <c r="K13" s="37" t="n"/>
      <c r="L13" s="40">
        <f>IF(OR($D13="",$E13=""),"",IFERROR(($E13-$D13)/$D13,""))</f>
        <v/>
      </c>
      <c r="M13" s="21">
        <f>IF($C13="","",IFERROR($C13-TODAY(),""))</f>
        <v/>
      </c>
      <c r="N13" s="22">
        <f>IF(COUNTA($A13:$H13)=0,"",IF($C13="","Lease End Date Missing - Review",IF($H13="","Status Missing - Review",IF(AND($H13="Documentation Complete",$K13=""),"Completion Date Missing - Review",IF($H13="Documentation Complete","Complete",IF($H13="Declined","Closed - Declined",IF($C13&lt;TODAY(),"Lease End Passed - Review",IF(AND($I13&lt;&gt;"",$I13&lt;=TODAY(),OR($H13="Not Started",$H13="Terms Drafted",$H13="Notice Due")),"Notice Timing - Review",IF(AND($J13&lt;&gt;"",$J13&lt;=TODAY(),OR($H13="Notice Sent",$H13="Awaiting Response")),"Response Timing - Review",IF(AND($L13&lt;&gt;"",$L13&gt;'Assumptions'!$B$7),"Change Threshold - Review",IF('Assumptions'!$B$6="","Planning Horizon Missing - Review",IF(OR($C13&lt;=TODAY()+'Assumptions'!$B$6,AND($I13&lt;&gt;"",$I13&lt;=TODAY()+'Assumptions'!$B$6)),"Upcoming","Scheduled"))))))))))))</f>
        <v/>
      </c>
      <c r="O13" s="14" t="inlineStr">
        <is>
          <t>Fictional example record; the long-lead renewal has not started.</t>
        </is>
      </c>
    </row>
    <row r="14">
      <c r="A14" s="14" t="inlineStr">
        <is>
          <t>Copper Kite Storage (Fictional)</t>
        </is>
      </c>
      <c r="B14" s="15" t="inlineStr">
        <is>
          <t>DEMO-B500</t>
        </is>
      </c>
      <c r="C14" s="37" t="n">
        <v>46642</v>
      </c>
      <c r="D14" s="38" t="n">
        <v>325</v>
      </c>
      <c r="E14" s="38" t="n">
        <v>325</v>
      </c>
      <c r="F14" s="18" t="n">
        <v>24</v>
      </c>
      <c r="G14" s="14" t="inlineStr">
        <is>
          <t>Riley Mock (Fictional)</t>
        </is>
      </c>
      <c r="H14" s="14" t="inlineStr">
        <is>
          <t>Declined</t>
        </is>
      </c>
      <c r="I14" s="41">
        <f>IF(OR($C14="",'Assumptions'!$B$4=""),"",IFERROR($C14-'Assumptions'!$B$4,""))</f>
        <v/>
      </c>
      <c r="J14" s="41">
        <f>IF(OR($I14="",'Assumptions'!$B$5=""),"",IFERROR($I14+'Assumptions'!$B$5,""))</f>
        <v/>
      </c>
      <c r="K14" s="37" t="n"/>
      <c r="L14" s="42">
        <f>IF(OR($D14="",$E14=""),"",IFERROR(($E14-$D14)/$D14,""))</f>
        <v/>
      </c>
      <c r="M14" s="25">
        <f>IF($C14="","",IFERROR($C14-TODAY(),""))</f>
        <v/>
      </c>
      <c r="N14" s="26">
        <f>IF(COUNTA($A14:$H14)=0,"",IF($C14="","Lease End Date Missing - Review",IF($H14="","Status Missing - Review",IF(AND($H14="Documentation Complete",$K14=""),"Completion Date Missing - Review",IF($H14="Documentation Complete","Complete",IF($H14="Declined","Closed - Declined",IF($C14&lt;TODAY(),"Lease End Passed - Review",IF(AND($I14&lt;&gt;"",$I14&lt;=TODAY(),OR($H14="Not Started",$H14="Terms Drafted",$H14="Notice Due")),"Notice Timing - Review",IF(AND($J14&lt;&gt;"",$J14&lt;=TODAY(),OR($H14="Notice Sent",$H14="Awaiting Response")),"Response Timing - Review",IF(AND($L14&lt;&gt;"",$L14&gt;'Assumptions'!$B$7),"Change Threshold - Review",IF('Assumptions'!$B$6="","Planning Horizon Missing - Review",IF(OR($C14&lt;=TODAY()+'Assumptions'!$B$6,AND($I14&lt;&gt;"",$I14&lt;=TODAY()+'Assumptions'!$B$6)),"Upcoming","Scheduled"))))))))))))</f>
        <v/>
      </c>
      <c r="O14" s="14" t="inlineStr">
        <is>
          <t>Fictional boundary example; the record is closed as declined.</t>
        </is>
      </c>
    </row>
    <row r="15">
      <c r="A15" s="14" t="n"/>
      <c r="B15" s="15" t="n"/>
      <c r="C15" s="37" t="n"/>
      <c r="D15" s="38" t="n"/>
      <c r="E15" s="38" t="n"/>
      <c r="F15" s="18" t="n"/>
      <c r="G15" s="14" t="n"/>
      <c r="H15" s="14" t="n"/>
      <c r="I15" s="39">
        <f>IF(OR($C15="",'Assumptions'!$B$4=""),"",IFERROR($C15-'Assumptions'!$B$4,""))</f>
        <v/>
      </c>
      <c r="J15" s="39">
        <f>IF(OR($I15="",'Assumptions'!$B$5=""),"",IFERROR($I15+'Assumptions'!$B$5,""))</f>
        <v/>
      </c>
      <c r="K15" s="37" t="n"/>
      <c r="L15" s="40">
        <f>IF(OR($D15="",$E15=""),"",IFERROR(($E15-$D15)/$D15,""))</f>
        <v/>
      </c>
      <c r="M15" s="21">
        <f>IF($C15="","",IFERROR($C15-TODAY(),""))</f>
        <v/>
      </c>
      <c r="N15" s="22">
        <f>IF(COUNTA($A15:$H15)=0,"",IF($C15="","Lease End Date Missing - Review",IF($H15="","Status Missing - Review",IF(AND($H15="Documentation Complete",$K15=""),"Completion Date Missing - Review",IF($H15="Documentation Complete","Complete",IF($H15="Declined","Closed - Declined",IF($C15&lt;TODAY(),"Lease End Passed - Review",IF(AND($I15&lt;&gt;"",$I15&lt;=TODAY(),OR($H15="Not Started",$H15="Terms Drafted",$H15="Notice Due")),"Notice Timing - Review",IF(AND($J15&lt;&gt;"",$J15&lt;=TODAY(),OR($H15="Notice Sent",$H15="Awaiting Response")),"Response Timing - Review",IF(AND($L15&lt;&gt;"",$L15&gt;'Assumptions'!$B$7),"Change Threshold - Review",IF('Assumptions'!$B$6="","Planning Horizon Missing - Review",IF(OR($C15&lt;=TODAY()+'Assumptions'!$B$6,AND($I15&lt;&gt;"",$I15&lt;=TODAY()+'Assumptions'!$B$6)),"Upcoming","Scheduled"))))))))))))</f>
        <v/>
      </c>
      <c r="O15" s="14" t="n"/>
    </row>
    <row r="16">
      <c r="A16" s="14" t="n"/>
      <c r="B16" s="15" t="n"/>
      <c r="C16" s="37" t="n"/>
      <c r="D16" s="38" t="n"/>
      <c r="E16" s="38" t="n"/>
      <c r="F16" s="18" t="n"/>
      <c r="G16" s="14" t="n"/>
      <c r="H16" s="14" t="n"/>
      <c r="I16" s="41">
        <f>IF(OR($C16="",'Assumptions'!$B$4=""),"",IFERROR($C16-'Assumptions'!$B$4,""))</f>
        <v/>
      </c>
      <c r="J16" s="41">
        <f>IF(OR($I16="",'Assumptions'!$B$5=""),"",IFERROR($I16+'Assumptions'!$B$5,""))</f>
        <v/>
      </c>
      <c r="K16" s="37" t="n"/>
      <c r="L16" s="42">
        <f>IF(OR($D16="",$E16=""),"",IFERROR(($E16-$D16)/$D16,""))</f>
        <v/>
      </c>
      <c r="M16" s="25">
        <f>IF($C16="","",IFERROR($C16-TODAY(),""))</f>
        <v/>
      </c>
      <c r="N16" s="26">
        <f>IF(COUNTA($A16:$H16)=0,"",IF($C16="","Lease End Date Missing - Review",IF($H16="","Status Missing - Review",IF(AND($H16="Documentation Complete",$K16=""),"Completion Date Missing - Review",IF($H16="Documentation Complete","Complete",IF($H16="Declined","Closed - Declined",IF($C16&lt;TODAY(),"Lease End Passed - Review",IF(AND($I16&lt;&gt;"",$I16&lt;=TODAY(),OR($H16="Not Started",$H16="Terms Drafted",$H16="Notice Due")),"Notice Timing - Review",IF(AND($J16&lt;&gt;"",$J16&lt;=TODAY(),OR($H16="Notice Sent",$H16="Awaiting Response")),"Response Timing - Review",IF(AND($L16&lt;&gt;"",$L16&gt;'Assumptions'!$B$7),"Change Threshold - Review",IF('Assumptions'!$B$6="","Planning Horizon Missing - Review",IF(OR($C16&lt;=TODAY()+'Assumptions'!$B$6,AND($I16&lt;&gt;"",$I16&lt;=TODAY()+'Assumptions'!$B$6)),"Upcoming","Scheduled"))))))))))))</f>
        <v/>
      </c>
      <c r="O16" s="14" t="n"/>
    </row>
    <row r="17">
      <c r="A17" s="14" t="n"/>
      <c r="B17" s="15" t="n"/>
      <c r="C17" s="37" t="n"/>
      <c r="D17" s="38" t="n"/>
      <c r="E17" s="38" t="n"/>
      <c r="F17" s="18" t="n"/>
      <c r="G17" s="14" t="n"/>
      <c r="H17" s="14" t="n"/>
      <c r="I17" s="39">
        <f>IF(OR($C17="",'Assumptions'!$B$4=""),"",IFERROR($C17-'Assumptions'!$B$4,""))</f>
        <v/>
      </c>
      <c r="J17" s="39">
        <f>IF(OR($I17="",'Assumptions'!$B$5=""),"",IFERROR($I17+'Assumptions'!$B$5,""))</f>
        <v/>
      </c>
      <c r="K17" s="37" t="n"/>
      <c r="L17" s="40">
        <f>IF(OR($D17="",$E17=""),"",IFERROR(($E17-$D17)/$D17,""))</f>
        <v/>
      </c>
      <c r="M17" s="21">
        <f>IF($C17="","",IFERROR($C17-TODAY(),""))</f>
        <v/>
      </c>
      <c r="N17" s="22">
        <f>IF(COUNTA($A17:$H17)=0,"",IF($C17="","Lease End Date Missing - Review",IF($H17="","Status Missing - Review",IF(AND($H17="Documentation Complete",$K17=""),"Completion Date Missing - Review",IF($H17="Documentation Complete","Complete",IF($H17="Declined","Closed - Declined",IF($C17&lt;TODAY(),"Lease End Passed - Review",IF(AND($I17&lt;&gt;"",$I17&lt;=TODAY(),OR($H17="Not Started",$H17="Terms Drafted",$H17="Notice Due")),"Notice Timing - Review",IF(AND($J17&lt;&gt;"",$J17&lt;=TODAY(),OR($H17="Notice Sent",$H17="Awaiting Response")),"Response Timing - Review",IF(AND($L17&lt;&gt;"",$L17&gt;'Assumptions'!$B$7),"Change Threshold - Review",IF('Assumptions'!$B$6="","Planning Horizon Missing - Review",IF(OR($C17&lt;=TODAY()+'Assumptions'!$B$6,AND($I17&lt;&gt;"",$I17&lt;=TODAY()+'Assumptions'!$B$6)),"Upcoming","Scheduled"))))))))))))</f>
        <v/>
      </c>
      <c r="O17" s="14" t="n"/>
    </row>
    <row r="18">
      <c r="A18" s="14" t="n"/>
      <c r="B18" s="15" t="n"/>
      <c r="C18" s="37" t="n"/>
      <c r="D18" s="38" t="n"/>
      <c r="E18" s="38" t="n"/>
      <c r="F18" s="18" t="n"/>
      <c r="G18" s="14" t="n"/>
      <c r="H18" s="14" t="n"/>
      <c r="I18" s="41">
        <f>IF(OR($C18="",'Assumptions'!$B$4=""),"",IFERROR($C18-'Assumptions'!$B$4,""))</f>
        <v/>
      </c>
      <c r="J18" s="41">
        <f>IF(OR($I18="",'Assumptions'!$B$5=""),"",IFERROR($I18+'Assumptions'!$B$5,""))</f>
        <v/>
      </c>
      <c r="K18" s="37" t="n"/>
      <c r="L18" s="42">
        <f>IF(OR($D18="",$E18=""),"",IFERROR(($E18-$D18)/$D18,""))</f>
        <v/>
      </c>
      <c r="M18" s="25">
        <f>IF($C18="","",IFERROR($C18-TODAY(),""))</f>
        <v/>
      </c>
      <c r="N18" s="26">
        <f>IF(COUNTA($A18:$H18)=0,"",IF($C18="","Lease End Date Missing - Review",IF($H18="","Status Missing - Review",IF(AND($H18="Documentation Complete",$K18=""),"Completion Date Missing - Review",IF($H18="Documentation Complete","Complete",IF($H18="Declined","Closed - Declined",IF($C18&lt;TODAY(),"Lease End Passed - Review",IF(AND($I18&lt;&gt;"",$I18&lt;=TODAY(),OR($H18="Not Started",$H18="Terms Drafted",$H18="Notice Due")),"Notice Timing - Review",IF(AND($J18&lt;&gt;"",$J18&lt;=TODAY(),OR($H18="Notice Sent",$H18="Awaiting Response")),"Response Timing - Review",IF(AND($L18&lt;&gt;"",$L18&gt;'Assumptions'!$B$7),"Change Threshold - Review",IF('Assumptions'!$B$6="","Planning Horizon Missing - Review",IF(OR($C18&lt;=TODAY()+'Assumptions'!$B$6,AND($I18&lt;&gt;"",$I18&lt;=TODAY()+'Assumptions'!$B$6)),"Upcoming","Scheduled"))))))))))))</f>
        <v/>
      </c>
      <c r="O18" s="14" t="n"/>
    </row>
    <row r="19">
      <c r="A19" s="14" t="n"/>
      <c r="B19" s="15" t="n"/>
      <c r="C19" s="37" t="n"/>
      <c r="D19" s="38" t="n"/>
      <c r="E19" s="38" t="n"/>
      <c r="F19" s="18" t="n"/>
      <c r="G19" s="14" t="n"/>
      <c r="H19" s="14" t="n"/>
      <c r="I19" s="39">
        <f>IF(OR($C19="",'Assumptions'!$B$4=""),"",IFERROR($C19-'Assumptions'!$B$4,""))</f>
        <v/>
      </c>
      <c r="J19" s="39">
        <f>IF(OR($I19="",'Assumptions'!$B$5=""),"",IFERROR($I19+'Assumptions'!$B$5,""))</f>
        <v/>
      </c>
      <c r="K19" s="37" t="n"/>
      <c r="L19" s="40">
        <f>IF(OR($D19="",$E19=""),"",IFERROR(($E19-$D19)/$D19,""))</f>
        <v/>
      </c>
      <c r="M19" s="21">
        <f>IF($C19="","",IFERROR($C19-TODAY(),""))</f>
        <v/>
      </c>
      <c r="N19" s="22">
        <f>IF(COUNTA($A19:$H19)=0,"",IF($C19="","Lease End Date Missing - Review",IF($H19="","Status Missing - Review",IF(AND($H19="Documentation Complete",$K19=""),"Completion Date Missing - Review",IF($H19="Documentation Complete","Complete",IF($H19="Declined","Closed - Declined",IF($C19&lt;TODAY(),"Lease End Passed - Review",IF(AND($I19&lt;&gt;"",$I19&lt;=TODAY(),OR($H19="Not Started",$H19="Terms Drafted",$H19="Notice Due")),"Notice Timing - Review",IF(AND($J19&lt;&gt;"",$J19&lt;=TODAY(),OR($H19="Notice Sent",$H19="Awaiting Response")),"Response Timing - Review",IF(AND($L19&lt;&gt;"",$L19&gt;'Assumptions'!$B$7),"Change Threshold - Review",IF('Assumptions'!$B$6="","Planning Horizon Missing - Review",IF(OR($C19&lt;=TODAY()+'Assumptions'!$B$6,AND($I19&lt;&gt;"",$I19&lt;=TODAY()+'Assumptions'!$B$6)),"Upcoming","Scheduled"))))))))))))</f>
        <v/>
      </c>
      <c r="O19" s="14" t="n"/>
    </row>
    <row r="20">
      <c r="A20" s="14" t="n"/>
      <c r="B20" s="15" t="n"/>
      <c r="C20" s="37" t="n"/>
      <c r="D20" s="38" t="n"/>
      <c r="E20" s="38" t="n"/>
      <c r="F20" s="18" t="n"/>
      <c r="G20" s="14" t="n"/>
      <c r="H20" s="14" t="n"/>
      <c r="I20" s="41">
        <f>IF(OR($C20="",'Assumptions'!$B$4=""),"",IFERROR($C20-'Assumptions'!$B$4,""))</f>
        <v/>
      </c>
      <c r="J20" s="41">
        <f>IF(OR($I20="",'Assumptions'!$B$5=""),"",IFERROR($I20+'Assumptions'!$B$5,""))</f>
        <v/>
      </c>
      <c r="K20" s="37" t="n"/>
      <c r="L20" s="42">
        <f>IF(OR($D20="",$E20=""),"",IFERROR(($E20-$D20)/$D20,""))</f>
        <v/>
      </c>
      <c r="M20" s="25">
        <f>IF($C20="","",IFERROR($C20-TODAY(),""))</f>
        <v/>
      </c>
      <c r="N20" s="26">
        <f>IF(COUNTA($A20:$H20)=0,"",IF($C20="","Lease End Date Missing - Review",IF($H20="","Status Missing - Review",IF(AND($H20="Documentation Complete",$K20=""),"Completion Date Missing - Review",IF($H20="Documentation Complete","Complete",IF($H20="Declined","Closed - Declined",IF($C20&lt;TODAY(),"Lease End Passed - Review",IF(AND($I20&lt;&gt;"",$I20&lt;=TODAY(),OR($H20="Not Started",$H20="Terms Drafted",$H20="Notice Due")),"Notice Timing - Review",IF(AND($J20&lt;&gt;"",$J20&lt;=TODAY(),OR($H20="Notice Sent",$H20="Awaiting Response")),"Response Timing - Review",IF(AND($L20&lt;&gt;"",$L20&gt;'Assumptions'!$B$7),"Change Threshold - Review",IF('Assumptions'!$B$6="","Planning Horizon Missing - Review",IF(OR($C20&lt;=TODAY()+'Assumptions'!$B$6,AND($I20&lt;&gt;"",$I20&lt;=TODAY()+'Assumptions'!$B$6)),"Upcoming","Scheduled"))))))))))))</f>
        <v/>
      </c>
      <c r="O20" s="14" t="n"/>
    </row>
    <row r="21">
      <c r="A21" s="14" t="n"/>
      <c r="B21" s="15" t="n"/>
      <c r="C21" s="37" t="n"/>
      <c r="D21" s="38" t="n"/>
      <c r="E21" s="38" t="n"/>
      <c r="F21" s="18" t="n"/>
      <c r="G21" s="14" t="n"/>
      <c r="H21" s="14" t="n"/>
      <c r="I21" s="39">
        <f>IF(OR($C21="",'Assumptions'!$B$4=""),"",IFERROR($C21-'Assumptions'!$B$4,""))</f>
        <v/>
      </c>
      <c r="J21" s="39">
        <f>IF(OR($I21="",'Assumptions'!$B$5=""),"",IFERROR($I21+'Assumptions'!$B$5,""))</f>
        <v/>
      </c>
      <c r="K21" s="37" t="n"/>
      <c r="L21" s="40">
        <f>IF(OR($D21="",$E21=""),"",IFERROR(($E21-$D21)/$D21,""))</f>
        <v/>
      </c>
      <c r="M21" s="21">
        <f>IF($C21="","",IFERROR($C21-TODAY(),""))</f>
        <v/>
      </c>
      <c r="N21" s="22">
        <f>IF(COUNTA($A21:$H21)=0,"",IF($C21="","Lease End Date Missing - Review",IF($H21="","Status Missing - Review",IF(AND($H21="Documentation Complete",$K21=""),"Completion Date Missing - Review",IF($H21="Documentation Complete","Complete",IF($H21="Declined","Closed - Declined",IF($C21&lt;TODAY(),"Lease End Passed - Review",IF(AND($I21&lt;&gt;"",$I21&lt;=TODAY(),OR($H21="Not Started",$H21="Terms Drafted",$H21="Notice Due")),"Notice Timing - Review",IF(AND($J21&lt;&gt;"",$J21&lt;=TODAY(),OR($H21="Notice Sent",$H21="Awaiting Response")),"Response Timing - Review",IF(AND($L21&lt;&gt;"",$L21&gt;'Assumptions'!$B$7),"Change Threshold - Review",IF('Assumptions'!$B$6="","Planning Horizon Missing - Review",IF(OR($C21&lt;=TODAY()+'Assumptions'!$B$6,AND($I21&lt;&gt;"",$I21&lt;=TODAY()+'Assumptions'!$B$6)),"Upcoming","Scheduled"))))))))))))</f>
        <v/>
      </c>
      <c r="O21" s="14" t="n"/>
    </row>
    <row r="22">
      <c r="A22" s="14" t="n"/>
      <c r="B22" s="15" t="n"/>
      <c r="C22" s="37" t="n"/>
      <c r="D22" s="38" t="n"/>
      <c r="E22" s="38" t="n"/>
      <c r="F22" s="18" t="n"/>
      <c r="G22" s="14" t="n"/>
      <c r="H22" s="14" t="n"/>
      <c r="I22" s="41">
        <f>IF(OR($C22="",'Assumptions'!$B$4=""),"",IFERROR($C22-'Assumptions'!$B$4,""))</f>
        <v/>
      </c>
      <c r="J22" s="41">
        <f>IF(OR($I22="",'Assumptions'!$B$5=""),"",IFERROR($I22+'Assumptions'!$B$5,""))</f>
        <v/>
      </c>
      <c r="K22" s="37" t="n"/>
      <c r="L22" s="42">
        <f>IF(OR($D22="",$E22=""),"",IFERROR(($E22-$D22)/$D22,""))</f>
        <v/>
      </c>
      <c r="M22" s="25">
        <f>IF($C22="","",IFERROR($C22-TODAY(),""))</f>
        <v/>
      </c>
      <c r="N22" s="26">
        <f>IF(COUNTA($A22:$H22)=0,"",IF($C22="","Lease End Date Missing - Review",IF($H22="","Status Missing - Review",IF(AND($H22="Documentation Complete",$K22=""),"Completion Date Missing - Review",IF($H22="Documentation Complete","Complete",IF($H22="Declined","Closed - Declined",IF($C22&lt;TODAY(),"Lease End Passed - Review",IF(AND($I22&lt;&gt;"",$I22&lt;=TODAY(),OR($H22="Not Started",$H22="Terms Drafted",$H22="Notice Due")),"Notice Timing - Review",IF(AND($J22&lt;&gt;"",$J22&lt;=TODAY(),OR($H22="Notice Sent",$H22="Awaiting Response")),"Response Timing - Review",IF(AND($L22&lt;&gt;"",$L22&gt;'Assumptions'!$B$7),"Change Threshold - Review",IF('Assumptions'!$B$6="","Planning Horizon Missing - Review",IF(OR($C22&lt;=TODAY()+'Assumptions'!$B$6,AND($I22&lt;&gt;"",$I22&lt;=TODAY()+'Assumptions'!$B$6)),"Upcoming","Scheduled"))))))))))))</f>
        <v/>
      </c>
      <c r="O22" s="14" t="n"/>
    </row>
    <row r="23">
      <c r="A23" s="14" t="n"/>
      <c r="B23" s="15" t="n"/>
      <c r="C23" s="37" t="n"/>
      <c r="D23" s="38" t="n"/>
      <c r="E23" s="38" t="n"/>
      <c r="F23" s="18" t="n"/>
      <c r="G23" s="14" t="n"/>
      <c r="H23" s="14" t="n"/>
      <c r="I23" s="39">
        <f>IF(OR($C23="",'Assumptions'!$B$4=""),"",IFERROR($C23-'Assumptions'!$B$4,""))</f>
        <v/>
      </c>
      <c r="J23" s="39">
        <f>IF(OR($I23="",'Assumptions'!$B$5=""),"",IFERROR($I23+'Assumptions'!$B$5,""))</f>
        <v/>
      </c>
      <c r="K23" s="37" t="n"/>
      <c r="L23" s="40">
        <f>IF(OR($D23="",$E23=""),"",IFERROR(($E23-$D23)/$D23,""))</f>
        <v/>
      </c>
      <c r="M23" s="21">
        <f>IF($C23="","",IFERROR($C23-TODAY(),""))</f>
        <v/>
      </c>
      <c r="N23" s="22">
        <f>IF(COUNTA($A23:$H23)=0,"",IF($C23="","Lease End Date Missing - Review",IF($H23="","Status Missing - Review",IF(AND($H23="Documentation Complete",$K23=""),"Completion Date Missing - Review",IF($H23="Documentation Complete","Complete",IF($H23="Declined","Closed - Declined",IF($C23&lt;TODAY(),"Lease End Passed - Review",IF(AND($I23&lt;&gt;"",$I23&lt;=TODAY(),OR($H23="Not Started",$H23="Terms Drafted",$H23="Notice Due")),"Notice Timing - Review",IF(AND($J23&lt;&gt;"",$J23&lt;=TODAY(),OR($H23="Notice Sent",$H23="Awaiting Response")),"Response Timing - Review",IF(AND($L23&lt;&gt;"",$L23&gt;'Assumptions'!$B$7),"Change Threshold - Review",IF('Assumptions'!$B$6="","Planning Horizon Missing - Review",IF(OR($C23&lt;=TODAY()+'Assumptions'!$B$6,AND($I23&lt;&gt;"",$I23&lt;=TODAY()+'Assumptions'!$B$6)),"Upcoming","Scheduled"))))))))))))</f>
        <v/>
      </c>
      <c r="O23" s="14" t="n"/>
    </row>
    <row r="24">
      <c r="A24" s="14" t="n"/>
      <c r="B24" s="15" t="n"/>
      <c r="C24" s="37" t="n"/>
      <c r="D24" s="38" t="n"/>
      <c r="E24" s="38" t="n"/>
      <c r="F24" s="18" t="n"/>
      <c r="G24" s="14" t="n"/>
      <c r="H24" s="14" t="n"/>
      <c r="I24" s="41">
        <f>IF(OR($C24="",'Assumptions'!$B$4=""),"",IFERROR($C24-'Assumptions'!$B$4,""))</f>
        <v/>
      </c>
      <c r="J24" s="41">
        <f>IF(OR($I24="",'Assumptions'!$B$5=""),"",IFERROR($I24+'Assumptions'!$B$5,""))</f>
        <v/>
      </c>
      <c r="K24" s="37" t="n"/>
      <c r="L24" s="42">
        <f>IF(OR($D24="",$E24=""),"",IFERROR(($E24-$D24)/$D24,""))</f>
        <v/>
      </c>
      <c r="M24" s="25">
        <f>IF($C24="","",IFERROR($C24-TODAY(),""))</f>
        <v/>
      </c>
      <c r="N24" s="26">
        <f>IF(COUNTA($A24:$H24)=0,"",IF($C24="","Lease End Date Missing - Review",IF($H24="","Status Missing - Review",IF(AND($H24="Documentation Complete",$K24=""),"Completion Date Missing - Review",IF($H24="Documentation Complete","Complete",IF($H24="Declined","Closed - Declined",IF($C24&lt;TODAY(),"Lease End Passed - Review",IF(AND($I24&lt;&gt;"",$I24&lt;=TODAY(),OR($H24="Not Started",$H24="Terms Drafted",$H24="Notice Due")),"Notice Timing - Review",IF(AND($J24&lt;&gt;"",$J24&lt;=TODAY(),OR($H24="Notice Sent",$H24="Awaiting Response")),"Response Timing - Review",IF(AND($L24&lt;&gt;"",$L24&gt;'Assumptions'!$B$7),"Change Threshold - Review",IF('Assumptions'!$B$6="","Planning Horizon Missing - Review",IF(OR($C24&lt;=TODAY()+'Assumptions'!$B$6,AND($I24&lt;&gt;"",$I24&lt;=TODAY()+'Assumptions'!$B$6)),"Upcoming","Scheduled"))))))))))))</f>
        <v/>
      </c>
      <c r="O24" s="14" t="n"/>
    </row>
    <row r="25">
      <c r="A25" s="14" t="n"/>
      <c r="B25" s="15" t="n"/>
      <c r="C25" s="37" t="n"/>
      <c r="D25" s="38" t="n"/>
      <c r="E25" s="38" t="n"/>
      <c r="F25" s="18" t="n"/>
      <c r="G25" s="14" t="n"/>
      <c r="H25" s="14" t="n"/>
      <c r="I25" s="39">
        <f>IF(OR($C25="",'Assumptions'!$B$4=""),"",IFERROR($C25-'Assumptions'!$B$4,""))</f>
        <v/>
      </c>
      <c r="J25" s="39">
        <f>IF(OR($I25="",'Assumptions'!$B$5=""),"",IFERROR($I25+'Assumptions'!$B$5,""))</f>
        <v/>
      </c>
      <c r="K25" s="37" t="n"/>
      <c r="L25" s="40">
        <f>IF(OR($D25="",$E25=""),"",IFERROR(($E25-$D25)/$D25,""))</f>
        <v/>
      </c>
      <c r="M25" s="21">
        <f>IF($C25="","",IFERROR($C25-TODAY(),""))</f>
        <v/>
      </c>
      <c r="N25" s="22">
        <f>IF(COUNTA($A25:$H25)=0,"",IF($C25="","Lease End Date Missing - Review",IF($H25="","Status Missing - Review",IF(AND($H25="Documentation Complete",$K25=""),"Completion Date Missing - Review",IF($H25="Documentation Complete","Complete",IF($H25="Declined","Closed - Declined",IF($C25&lt;TODAY(),"Lease End Passed - Review",IF(AND($I25&lt;&gt;"",$I25&lt;=TODAY(),OR($H25="Not Started",$H25="Terms Drafted",$H25="Notice Due")),"Notice Timing - Review",IF(AND($J25&lt;&gt;"",$J25&lt;=TODAY(),OR($H25="Notice Sent",$H25="Awaiting Response")),"Response Timing - Review",IF(AND($L25&lt;&gt;"",$L25&gt;'Assumptions'!$B$7),"Change Threshold - Review",IF('Assumptions'!$B$6="","Planning Horizon Missing - Review",IF(OR($C25&lt;=TODAY()+'Assumptions'!$B$6,AND($I25&lt;&gt;"",$I25&lt;=TODAY()+'Assumptions'!$B$6)),"Upcoming","Scheduled"))))))))))))</f>
        <v/>
      </c>
      <c r="O25" s="14" t="n"/>
    </row>
    <row r="26">
      <c r="A26" s="14" t="n"/>
      <c r="B26" s="15" t="n"/>
      <c r="C26" s="37" t="n"/>
      <c r="D26" s="38" t="n"/>
      <c r="E26" s="38" t="n"/>
      <c r="F26" s="18" t="n"/>
      <c r="G26" s="14" t="n"/>
      <c r="H26" s="14" t="n"/>
      <c r="I26" s="41">
        <f>IF(OR($C26="",'Assumptions'!$B$4=""),"",IFERROR($C26-'Assumptions'!$B$4,""))</f>
        <v/>
      </c>
      <c r="J26" s="41">
        <f>IF(OR($I26="",'Assumptions'!$B$5=""),"",IFERROR($I26+'Assumptions'!$B$5,""))</f>
        <v/>
      </c>
      <c r="K26" s="37" t="n"/>
      <c r="L26" s="42">
        <f>IF(OR($D26="",$E26=""),"",IFERROR(($E26-$D26)/$D26,""))</f>
        <v/>
      </c>
      <c r="M26" s="25">
        <f>IF($C26="","",IFERROR($C26-TODAY(),""))</f>
        <v/>
      </c>
      <c r="N26" s="26">
        <f>IF(COUNTA($A26:$H26)=0,"",IF($C26="","Lease End Date Missing - Review",IF($H26="","Status Missing - Review",IF(AND($H26="Documentation Complete",$K26=""),"Completion Date Missing - Review",IF($H26="Documentation Complete","Complete",IF($H26="Declined","Closed - Declined",IF($C26&lt;TODAY(),"Lease End Passed - Review",IF(AND($I26&lt;&gt;"",$I26&lt;=TODAY(),OR($H26="Not Started",$H26="Terms Drafted",$H26="Notice Due")),"Notice Timing - Review",IF(AND($J26&lt;&gt;"",$J26&lt;=TODAY(),OR($H26="Notice Sent",$H26="Awaiting Response")),"Response Timing - Review",IF(AND($L26&lt;&gt;"",$L26&gt;'Assumptions'!$B$7),"Change Threshold - Review",IF('Assumptions'!$B$6="","Planning Horizon Missing - Review",IF(OR($C26&lt;=TODAY()+'Assumptions'!$B$6,AND($I26&lt;&gt;"",$I26&lt;=TODAY()+'Assumptions'!$B$6)),"Upcoming","Scheduled"))))))))))))</f>
        <v/>
      </c>
      <c r="O26" s="14" t="n"/>
    </row>
    <row r="27">
      <c r="A27" s="14" t="n"/>
      <c r="B27" s="15" t="n"/>
      <c r="C27" s="37" t="n"/>
      <c r="D27" s="38" t="n"/>
      <c r="E27" s="38" t="n"/>
      <c r="F27" s="18" t="n"/>
      <c r="G27" s="14" t="n"/>
      <c r="H27" s="14" t="n"/>
      <c r="I27" s="39">
        <f>IF(OR($C27="",'Assumptions'!$B$4=""),"",IFERROR($C27-'Assumptions'!$B$4,""))</f>
        <v/>
      </c>
      <c r="J27" s="39">
        <f>IF(OR($I27="",'Assumptions'!$B$5=""),"",IFERROR($I27+'Assumptions'!$B$5,""))</f>
        <v/>
      </c>
      <c r="K27" s="37" t="n"/>
      <c r="L27" s="40">
        <f>IF(OR($D27="",$E27=""),"",IFERROR(($E27-$D27)/$D27,""))</f>
        <v/>
      </c>
      <c r="M27" s="21">
        <f>IF($C27="","",IFERROR($C27-TODAY(),""))</f>
        <v/>
      </c>
      <c r="N27" s="22">
        <f>IF(COUNTA($A27:$H27)=0,"",IF($C27="","Lease End Date Missing - Review",IF($H27="","Status Missing - Review",IF(AND($H27="Documentation Complete",$K27=""),"Completion Date Missing - Review",IF($H27="Documentation Complete","Complete",IF($H27="Declined","Closed - Declined",IF($C27&lt;TODAY(),"Lease End Passed - Review",IF(AND($I27&lt;&gt;"",$I27&lt;=TODAY(),OR($H27="Not Started",$H27="Terms Drafted",$H27="Notice Due")),"Notice Timing - Review",IF(AND($J27&lt;&gt;"",$J27&lt;=TODAY(),OR($H27="Notice Sent",$H27="Awaiting Response")),"Response Timing - Review",IF(AND($L27&lt;&gt;"",$L27&gt;'Assumptions'!$B$7),"Change Threshold - Review",IF('Assumptions'!$B$6="","Planning Horizon Missing - Review",IF(OR($C27&lt;=TODAY()+'Assumptions'!$B$6,AND($I27&lt;&gt;"",$I27&lt;=TODAY()+'Assumptions'!$B$6)),"Upcoming","Scheduled"))))))))))))</f>
        <v/>
      </c>
      <c r="O27" s="14" t="n"/>
    </row>
    <row r="28">
      <c r="A28" s="14" t="n"/>
      <c r="B28" s="15" t="n"/>
      <c r="C28" s="37" t="n"/>
      <c r="D28" s="38" t="n"/>
      <c r="E28" s="38" t="n"/>
      <c r="F28" s="18" t="n"/>
      <c r="G28" s="14" t="n"/>
      <c r="H28" s="14" t="n"/>
      <c r="I28" s="41">
        <f>IF(OR($C28="",'Assumptions'!$B$4=""),"",IFERROR($C28-'Assumptions'!$B$4,""))</f>
        <v/>
      </c>
      <c r="J28" s="41">
        <f>IF(OR($I28="",'Assumptions'!$B$5=""),"",IFERROR($I28+'Assumptions'!$B$5,""))</f>
        <v/>
      </c>
      <c r="K28" s="37" t="n"/>
      <c r="L28" s="42">
        <f>IF(OR($D28="",$E28=""),"",IFERROR(($E28-$D28)/$D28,""))</f>
        <v/>
      </c>
      <c r="M28" s="25">
        <f>IF($C28="","",IFERROR($C28-TODAY(),""))</f>
        <v/>
      </c>
      <c r="N28" s="26">
        <f>IF(COUNTA($A28:$H28)=0,"",IF($C28="","Lease End Date Missing - Review",IF($H28="","Status Missing - Review",IF(AND($H28="Documentation Complete",$K28=""),"Completion Date Missing - Review",IF($H28="Documentation Complete","Complete",IF($H28="Declined","Closed - Declined",IF($C28&lt;TODAY(),"Lease End Passed - Review",IF(AND($I28&lt;&gt;"",$I28&lt;=TODAY(),OR($H28="Not Started",$H28="Terms Drafted",$H28="Notice Due")),"Notice Timing - Review",IF(AND($J28&lt;&gt;"",$J28&lt;=TODAY(),OR($H28="Notice Sent",$H28="Awaiting Response")),"Response Timing - Review",IF(AND($L28&lt;&gt;"",$L28&gt;'Assumptions'!$B$7),"Change Threshold - Review",IF('Assumptions'!$B$6="","Planning Horizon Missing - Review",IF(OR($C28&lt;=TODAY()+'Assumptions'!$B$6,AND($I28&lt;&gt;"",$I28&lt;=TODAY()+'Assumptions'!$B$6)),"Upcoming","Scheduled"))))))))))))</f>
        <v/>
      </c>
      <c r="O28" s="14" t="n"/>
    </row>
    <row r="29">
      <c r="A29" s="14" t="n"/>
      <c r="B29" s="15" t="n"/>
      <c r="C29" s="37" t="n"/>
      <c r="D29" s="38" t="n"/>
      <c r="E29" s="38" t="n"/>
      <c r="F29" s="18" t="n"/>
      <c r="G29" s="14" t="n"/>
      <c r="H29" s="14" t="n"/>
      <c r="I29" s="39">
        <f>IF(OR($C29="",'Assumptions'!$B$4=""),"",IFERROR($C29-'Assumptions'!$B$4,""))</f>
        <v/>
      </c>
      <c r="J29" s="39">
        <f>IF(OR($I29="",'Assumptions'!$B$5=""),"",IFERROR($I29+'Assumptions'!$B$5,""))</f>
        <v/>
      </c>
      <c r="K29" s="37" t="n"/>
      <c r="L29" s="40">
        <f>IF(OR($D29="",$E29=""),"",IFERROR(($E29-$D29)/$D29,""))</f>
        <v/>
      </c>
      <c r="M29" s="21">
        <f>IF($C29="","",IFERROR($C29-TODAY(),""))</f>
        <v/>
      </c>
      <c r="N29" s="22">
        <f>IF(COUNTA($A29:$H29)=0,"",IF($C29="","Lease End Date Missing - Review",IF($H29="","Status Missing - Review",IF(AND($H29="Documentation Complete",$K29=""),"Completion Date Missing - Review",IF($H29="Documentation Complete","Complete",IF($H29="Declined","Closed - Declined",IF($C29&lt;TODAY(),"Lease End Passed - Review",IF(AND($I29&lt;&gt;"",$I29&lt;=TODAY(),OR($H29="Not Started",$H29="Terms Drafted",$H29="Notice Due")),"Notice Timing - Review",IF(AND($J29&lt;&gt;"",$J29&lt;=TODAY(),OR($H29="Notice Sent",$H29="Awaiting Response")),"Response Timing - Review",IF(AND($L29&lt;&gt;"",$L29&gt;'Assumptions'!$B$7),"Change Threshold - Review",IF('Assumptions'!$B$6="","Planning Horizon Missing - Review",IF(OR($C29&lt;=TODAY()+'Assumptions'!$B$6,AND($I29&lt;&gt;"",$I29&lt;=TODAY()+'Assumptions'!$B$6)),"Upcoming","Scheduled"))))))))))))</f>
        <v/>
      </c>
      <c r="O29" s="14" t="n"/>
    </row>
    <row r="30">
      <c r="A30" s="14" t="n"/>
      <c r="B30" s="15" t="n"/>
      <c r="C30" s="37" t="n"/>
      <c r="D30" s="38" t="n"/>
      <c r="E30" s="38" t="n"/>
      <c r="F30" s="18" t="n"/>
      <c r="G30" s="14" t="n"/>
      <c r="H30" s="14" t="n"/>
      <c r="I30" s="41">
        <f>IF(OR($C30="",'Assumptions'!$B$4=""),"",IFERROR($C30-'Assumptions'!$B$4,""))</f>
        <v/>
      </c>
      <c r="J30" s="41">
        <f>IF(OR($I30="",'Assumptions'!$B$5=""),"",IFERROR($I30+'Assumptions'!$B$5,""))</f>
        <v/>
      </c>
      <c r="K30" s="37" t="n"/>
      <c r="L30" s="42">
        <f>IF(OR($D30="",$E30=""),"",IFERROR(($E30-$D30)/$D30,""))</f>
        <v/>
      </c>
      <c r="M30" s="25">
        <f>IF($C30="","",IFERROR($C30-TODAY(),""))</f>
        <v/>
      </c>
      <c r="N30" s="26">
        <f>IF(COUNTA($A30:$H30)=0,"",IF($C30="","Lease End Date Missing - Review",IF($H30="","Status Missing - Review",IF(AND($H30="Documentation Complete",$K30=""),"Completion Date Missing - Review",IF($H30="Documentation Complete","Complete",IF($H30="Declined","Closed - Declined",IF($C30&lt;TODAY(),"Lease End Passed - Review",IF(AND($I30&lt;&gt;"",$I30&lt;=TODAY(),OR($H30="Not Started",$H30="Terms Drafted",$H30="Notice Due")),"Notice Timing - Review",IF(AND($J30&lt;&gt;"",$J30&lt;=TODAY(),OR($H30="Notice Sent",$H30="Awaiting Response")),"Response Timing - Review",IF(AND($L30&lt;&gt;"",$L30&gt;'Assumptions'!$B$7),"Change Threshold - Review",IF('Assumptions'!$B$6="","Planning Horizon Missing - Review",IF(OR($C30&lt;=TODAY()+'Assumptions'!$B$6,AND($I30&lt;&gt;"",$I30&lt;=TODAY()+'Assumptions'!$B$6)),"Upcoming","Scheduled"))))))))))))</f>
        <v/>
      </c>
      <c r="O30" s="14" t="n"/>
    </row>
    <row r="31">
      <c r="A31" s="14" t="n"/>
      <c r="B31" s="15" t="n"/>
      <c r="C31" s="37" t="n"/>
      <c r="D31" s="38" t="n"/>
      <c r="E31" s="38" t="n"/>
      <c r="F31" s="18" t="n"/>
      <c r="G31" s="14" t="n"/>
      <c r="H31" s="14" t="n"/>
      <c r="I31" s="39">
        <f>IF(OR($C31="",'Assumptions'!$B$4=""),"",IFERROR($C31-'Assumptions'!$B$4,""))</f>
        <v/>
      </c>
      <c r="J31" s="39">
        <f>IF(OR($I31="",'Assumptions'!$B$5=""),"",IFERROR($I31+'Assumptions'!$B$5,""))</f>
        <v/>
      </c>
      <c r="K31" s="37" t="n"/>
      <c r="L31" s="40">
        <f>IF(OR($D31="",$E31=""),"",IFERROR(($E31-$D31)/$D31,""))</f>
        <v/>
      </c>
      <c r="M31" s="21">
        <f>IF($C31="","",IFERROR($C31-TODAY(),""))</f>
        <v/>
      </c>
      <c r="N31" s="22">
        <f>IF(COUNTA($A31:$H31)=0,"",IF($C31="","Lease End Date Missing - Review",IF($H31="","Status Missing - Review",IF(AND($H31="Documentation Complete",$K31=""),"Completion Date Missing - Review",IF($H31="Documentation Complete","Complete",IF($H31="Declined","Closed - Declined",IF($C31&lt;TODAY(),"Lease End Passed - Review",IF(AND($I31&lt;&gt;"",$I31&lt;=TODAY(),OR($H31="Not Started",$H31="Terms Drafted",$H31="Notice Due")),"Notice Timing - Review",IF(AND($J31&lt;&gt;"",$J31&lt;=TODAY(),OR($H31="Notice Sent",$H31="Awaiting Response")),"Response Timing - Review",IF(AND($L31&lt;&gt;"",$L31&gt;'Assumptions'!$B$7),"Change Threshold - Review",IF('Assumptions'!$B$6="","Planning Horizon Missing - Review",IF(OR($C31&lt;=TODAY()+'Assumptions'!$B$6,AND($I31&lt;&gt;"",$I31&lt;=TODAY()+'Assumptions'!$B$6)),"Upcoming","Scheduled"))))))))))))</f>
        <v/>
      </c>
      <c r="O31" s="14" t="n"/>
    </row>
    <row r="32">
      <c r="A32" s="14" t="n"/>
      <c r="B32" s="15" t="n"/>
      <c r="C32" s="37" t="n"/>
      <c r="D32" s="38" t="n"/>
      <c r="E32" s="38" t="n"/>
      <c r="F32" s="18" t="n"/>
      <c r="G32" s="14" t="n"/>
      <c r="H32" s="14" t="n"/>
      <c r="I32" s="41">
        <f>IF(OR($C32="",'Assumptions'!$B$4=""),"",IFERROR($C32-'Assumptions'!$B$4,""))</f>
        <v/>
      </c>
      <c r="J32" s="41">
        <f>IF(OR($I32="",'Assumptions'!$B$5=""),"",IFERROR($I32+'Assumptions'!$B$5,""))</f>
        <v/>
      </c>
      <c r="K32" s="37" t="n"/>
      <c r="L32" s="42">
        <f>IF(OR($D32="",$E32=""),"",IFERROR(($E32-$D32)/$D32,""))</f>
        <v/>
      </c>
      <c r="M32" s="25">
        <f>IF($C32="","",IFERROR($C32-TODAY(),""))</f>
        <v/>
      </c>
      <c r="N32" s="26">
        <f>IF(COUNTA($A32:$H32)=0,"",IF($C32="","Lease End Date Missing - Review",IF($H32="","Status Missing - Review",IF(AND($H32="Documentation Complete",$K32=""),"Completion Date Missing - Review",IF($H32="Documentation Complete","Complete",IF($H32="Declined","Closed - Declined",IF($C32&lt;TODAY(),"Lease End Passed - Review",IF(AND($I32&lt;&gt;"",$I32&lt;=TODAY(),OR($H32="Not Started",$H32="Terms Drafted",$H32="Notice Due")),"Notice Timing - Review",IF(AND($J32&lt;&gt;"",$J32&lt;=TODAY(),OR($H32="Notice Sent",$H32="Awaiting Response")),"Response Timing - Review",IF(AND($L32&lt;&gt;"",$L32&gt;'Assumptions'!$B$7),"Change Threshold - Review",IF('Assumptions'!$B$6="","Planning Horizon Missing - Review",IF(OR($C32&lt;=TODAY()+'Assumptions'!$B$6,AND($I32&lt;&gt;"",$I32&lt;=TODAY()+'Assumptions'!$B$6)),"Upcoming","Scheduled"))))))))))))</f>
        <v/>
      </c>
      <c r="O32" s="14" t="n"/>
    </row>
    <row r="33">
      <c r="A33" s="14" t="n"/>
      <c r="B33" s="15" t="n"/>
      <c r="C33" s="37" t="n"/>
      <c r="D33" s="38" t="n"/>
      <c r="E33" s="38" t="n"/>
      <c r="F33" s="18" t="n"/>
      <c r="G33" s="14" t="n"/>
      <c r="H33" s="14" t="n"/>
      <c r="I33" s="39">
        <f>IF(OR($C33="",'Assumptions'!$B$4=""),"",IFERROR($C33-'Assumptions'!$B$4,""))</f>
        <v/>
      </c>
      <c r="J33" s="39">
        <f>IF(OR($I33="",'Assumptions'!$B$5=""),"",IFERROR($I33+'Assumptions'!$B$5,""))</f>
        <v/>
      </c>
      <c r="K33" s="37" t="n"/>
      <c r="L33" s="40">
        <f>IF(OR($D33="",$E33=""),"",IFERROR(($E33-$D33)/$D33,""))</f>
        <v/>
      </c>
      <c r="M33" s="21">
        <f>IF($C33="","",IFERROR($C33-TODAY(),""))</f>
        <v/>
      </c>
      <c r="N33" s="22">
        <f>IF(COUNTA($A33:$H33)=0,"",IF($C33="","Lease End Date Missing - Review",IF($H33="","Status Missing - Review",IF(AND($H33="Documentation Complete",$K33=""),"Completion Date Missing - Review",IF($H33="Documentation Complete","Complete",IF($H33="Declined","Closed - Declined",IF($C33&lt;TODAY(),"Lease End Passed - Review",IF(AND($I33&lt;&gt;"",$I33&lt;=TODAY(),OR($H33="Not Started",$H33="Terms Drafted",$H33="Notice Due")),"Notice Timing - Review",IF(AND($J33&lt;&gt;"",$J33&lt;=TODAY(),OR($H33="Notice Sent",$H33="Awaiting Response")),"Response Timing - Review",IF(AND($L33&lt;&gt;"",$L33&gt;'Assumptions'!$B$7),"Change Threshold - Review",IF('Assumptions'!$B$6="","Planning Horizon Missing - Review",IF(OR($C33&lt;=TODAY()+'Assumptions'!$B$6,AND($I33&lt;&gt;"",$I33&lt;=TODAY()+'Assumptions'!$B$6)),"Upcoming","Scheduled"))))))))))))</f>
        <v/>
      </c>
      <c r="O33" s="14" t="n"/>
    </row>
    <row r="34">
      <c r="A34" s="14" t="n"/>
      <c r="B34" s="15" t="n"/>
      <c r="C34" s="37" t="n"/>
      <c r="D34" s="38" t="n"/>
      <c r="E34" s="38" t="n"/>
      <c r="F34" s="18" t="n"/>
      <c r="G34" s="14" t="n"/>
      <c r="H34" s="14" t="n"/>
      <c r="I34" s="41">
        <f>IF(OR($C34="",'Assumptions'!$B$4=""),"",IFERROR($C34-'Assumptions'!$B$4,""))</f>
        <v/>
      </c>
      <c r="J34" s="41">
        <f>IF(OR($I34="",'Assumptions'!$B$5=""),"",IFERROR($I34+'Assumptions'!$B$5,""))</f>
        <v/>
      </c>
      <c r="K34" s="37" t="n"/>
      <c r="L34" s="42">
        <f>IF(OR($D34="",$E34=""),"",IFERROR(($E34-$D34)/$D34,""))</f>
        <v/>
      </c>
      <c r="M34" s="25">
        <f>IF($C34="","",IFERROR($C34-TODAY(),""))</f>
        <v/>
      </c>
      <c r="N34" s="26">
        <f>IF(COUNTA($A34:$H34)=0,"",IF($C34="","Lease End Date Missing - Review",IF($H34="","Status Missing - Review",IF(AND($H34="Documentation Complete",$K34=""),"Completion Date Missing - Review",IF($H34="Documentation Complete","Complete",IF($H34="Declined","Closed - Declined",IF($C34&lt;TODAY(),"Lease End Passed - Review",IF(AND($I34&lt;&gt;"",$I34&lt;=TODAY(),OR($H34="Not Started",$H34="Terms Drafted",$H34="Notice Due")),"Notice Timing - Review",IF(AND($J34&lt;&gt;"",$J34&lt;=TODAY(),OR($H34="Notice Sent",$H34="Awaiting Response")),"Response Timing - Review",IF(AND($L34&lt;&gt;"",$L34&gt;'Assumptions'!$B$7),"Change Threshold - Review",IF('Assumptions'!$B$6="","Planning Horizon Missing - Review",IF(OR($C34&lt;=TODAY()+'Assumptions'!$B$6,AND($I34&lt;&gt;"",$I34&lt;=TODAY()+'Assumptions'!$B$6)),"Upcoming","Scheduled"))))))))))))</f>
        <v/>
      </c>
      <c r="O34" s="14" t="n"/>
    </row>
    <row r="35">
      <c r="A35" s="14" t="n"/>
      <c r="B35" s="15" t="n"/>
      <c r="C35" s="37" t="n"/>
      <c r="D35" s="38" t="n"/>
      <c r="E35" s="38" t="n"/>
      <c r="F35" s="18" t="n"/>
      <c r="G35" s="14" t="n"/>
      <c r="H35" s="14" t="n"/>
      <c r="I35" s="39">
        <f>IF(OR($C35="",'Assumptions'!$B$4=""),"",IFERROR($C35-'Assumptions'!$B$4,""))</f>
        <v/>
      </c>
      <c r="J35" s="39">
        <f>IF(OR($I35="",'Assumptions'!$B$5=""),"",IFERROR($I35+'Assumptions'!$B$5,""))</f>
        <v/>
      </c>
      <c r="K35" s="37" t="n"/>
      <c r="L35" s="40">
        <f>IF(OR($D35="",$E35=""),"",IFERROR(($E35-$D35)/$D35,""))</f>
        <v/>
      </c>
      <c r="M35" s="21">
        <f>IF($C35="","",IFERROR($C35-TODAY(),""))</f>
        <v/>
      </c>
      <c r="N35" s="22">
        <f>IF(COUNTA($A35:$H35)=0,"",IF($C35="","Lease End Date Missing - Review",IF($H35="","Status Missing - Review",IF(AND($H35="Documentation Complete",$K35=""),"Completion Date Missing - Review",IF($H35="Documentation Complete","Complete",IF($H35="Declined","Closed - Declined",IF($C35&lt;TODAY(),"Lease End Passed - Review",IF(AND($I35&lt;&gt;"",$I35&lt;=TODAY(),OR($H35="Not Started",$H35="Terms Drafted",$H35="Notice Due")),"Notice Timing - Review",IF(AND($J35&lt;&gt;"",$J35&lt;=TODAY(),OR($H35="Notice Sent",$H35="Awaiting Response")),"Response Timing - Review",IF(AND($L35&lt;&gt;"",$L35&gt;'Assumptions'!$B$7),"Change Threshold - Review",IF('Assumptions'!$B$6="","Planning Horizon Missing - Review",IF(OR($C35&lt;=TODAY()+'Assumptions'!$B$6,AND($I35&lt;&gt;"",$I35&lt;=TODAY()+'Assumptions'!$B$6)),"Upcoming","Scheduled"))))))))))))</f>
        <v/>
      </c>
      <c r="O35" s="14" t="n"/>
    </row>
    <row r="36">
      <c r="A36" s="14" t="n"/>
      <c r="B36" s="15" t="n"/>
      <c r="C36" s="37" t="n"/>
      <c r="D36" s="38" t="n"/>
      <c r="E36" s="38" t="n"/>
      <c r="F36" s="18" t="n"/>
      <c r="G36" s="14" t="n"/>
      <c r="H36" s="14" t="n"/>
      <c r="I36" s="41">
        <f>IF(OR($C36="",'Assumptions'!$B$4=""),"",IFERROR($C36-'Assumptions'!$B$4,""))</f>
        <v/>
      </c>
      <c r="J36" s="41">
        <f>IF(OR($I36="",'Assumptions'!$B$5=""),"",IFERROR($I36+'Assumptions'!$B$5,""))</f>
        <v/>
      </c>
      <c r="K36" s="37" t="n"/>
      <c r="L36" s="42">
        <f>IF(OR($D36="",$E36=""),"",IFERROR(($E36-$D36)/$D36,""))</f>
        <v/>
      </c>
      <c r="M36" s="25">
        <f>IF($C36="","",IFERROR($C36-TODAY(),""))</f>
        <v/>
      </c>
      <c r="N36" s="26">
        <f>IF(COUNTA($A36:$H36)=0,"",IF($C36="","Lease End Date Missing - Review",IF($H36="","Status Missing - Review",IF(AND($H36="Documentation Complete",$K36=""),"Completion Date Missing - Review",IF($H36="Documentation Complete","Complete",IF($H36="Declined","Closed - Declined",IF($C36&lt;TODAY(),"Lease End Passed - Review",IF(AND($I36&lt;&gt;"",$I36&lt;=TODAY(),OR($H36="Not Started",$H36="Terms Drafted",$H36="Notice Due")),"Notice Timing - Review",IF(AND($J36&lt;&gt;"",$J36&lt;=TODAY(),OR($H36="Notice Sent",$H36="Awaiting Response")),"Response Timing - Review",IF(AND($L36&lt;&gt;"",$L36&gt;'Assumptions'!$B$7),"Change Threshold - Review",IF('Assumptions'!$B$6="","Planning Horizon Missing - Review",IF(OR($C36&lt;=TODAY()+'Assumptions'!$B$6,AND($I36&lt;&gt;"",$I36&lt;=TODAY()+'Assumptions'!$B$6)),"Upcoming","Scheduled"))))))))))))</f>
        <v/>
      </c>
      <c r="O36" s="14" t="n"/>
    </row>
    <row r="37">
      <c r="A37" s="14" t="n"/>
      <c r="B37" s="15" t="n"/>
      <c r="C37" s="37" t="n"/>
      <c r="D37" s="38" t="n"/>
      <c r="E37" s="38" t="n"/>
      <c r="F37" s="18" t="n"/>
      <c r="G37" s="14" t="n"/>
      <c r="H37" s="14" t="n"/>
      <c r="I37" s="39">
        <f>IF(OR($C37="",'Assumptions'!$B$4=""),"",IFERROR($C37-'Assumptions'!$B$4,""))</f>
        <v/>
      </c>
      <c r="J37" s="39">
        <f>IF(OR($I37="",'Assumptions'!$B$5=""),"",IFERROR($I37+'Assumptions'!$B$5,""))</f>
        <v/>
      </c>
      <c r="K37" s="37" t="n"/>
      <c r="L37" s="40">
        <f>IF(OR($D37="",$E37=""),"",IFERROR(($E37-$D37)/$D37,""))</f>
        <v/>
      </c>
      <c r="M37" s="21">
        <f>IF($C37="","",IFERROR($C37-TODAY(),""))</f>
        <v/>
      </c>
      <c r="N37" s="22">
        <f>IF(COUNTA($A37:$H37)=0,"",IF($C37="","Lease End Date Missing - Review",IF($H37="","Status Missing - Review",IF(AND($H37="Documentation Complete",$K37=""),"Completion Date Missing - Review",IF($H37="Documentation Complete","Complete",IF($H37="Declined","Closed - Declined",IF($C37&lt;TODAY(),"Lease End Passed - Review",IF(AND($I37&lt;&gt;"",$I37&lt;=TODAY(),OR($H37="Not Started",$H37="Terms Drafted",$H37="Notice Due")),"Notice Timing - Review",IF(AND($J37&lt;&gt;"",$J37&lt;=TODAY(),OR($H37="Notice Sent",$H37="Awaiting Response")),"Response Timing - Review",IF(AND($L37&lt;&gt;"",$L37&gt;'Assumptions'!$B$7),"Change Threshold - Review",IF('Assumptions'!$B$6="","Planning Horizon Missing - Review",IF(OR($C37&lt;=TODAY()+'Assumptions'!$B$6,AND($I37&lt;&gt;"",$I37&lt;=TODAY()+'Assumptions'!$B$6)),"Upcoming","Scheduled"))))))))))))</f>
        <v/>
      </c>
      <c r="O37" s="14" t="n"/>
    </row>
    <row r="38">
      <c r="A38" s="14" t="n"/>
      <c r="B38" s="15" t="n"/>
      <c r="C38" s="37" t="n"/>
      <c r="D38" s="38" t="n"/>
      <c r="E38" s="38" t="n"/>
      <c r="F38" s="18" t="n"/>
      <c r="G38" s="14" t="n"/>
      <c r="H38" s="14" t="n"/>
      <c r="I38" s="41">
        <f>IF(OR($C38="",'Assumptions'!$B$4=""),"",IFERROR($C38-'Assumptions'!$B$4,""))</f>
        <v/>
      </c>
      <c r="J38" s="41">
        <f>IF(OR($I38="",'Assumptions'!$B$5=""),"",IFERROR($I38+'Assumptions'!$B$5,""))</f>
        <v/>
      </c>
      <c r="K38" s="37" t="n"/>
      <c r="L38" s="42">
        <f>IF(OR($D38="",$E38=""),"",IFERROR(($E38-$D38)/$D38,""))</f>
        <v/>
      </c>
      <c r="M38" s="25">
        <f>IF($C38="","",IFERROR($C38-TODAY(),""))</f>
        <v/>
      </c>
      <c r="N38" s="26">
        <f>IF(COUNTA($A38:$H38)=0,"",IF($C38="","Lease End Date Missing - Review",IF($H38="","Status Missing - Review",IF(AND($H38="Documentation Complete",$K38=""),"Completion Date Missing - Review",IF($H38="Documentation Complete","Complete",IF($H38="Declined","Closed - Declined",IF($C38&lt;TODAY(),"Lease End Passed - Review",IF(AND($I38&lt;&gt;"",$I38&lt;=TODAY(),OR($H38="Not Started",$H38="Terms Drafted",$H38="Notice Due")),"Notice Timing - Review",IF(AND($J38&lt;&gt;"",$J38&lt;=TODAY(),OR($H38="Notice Sent",$H38="Awaiting Response")),"Response Timing - Review",IF(AND($L38&lt;&gt;"",$L38&gt;'Assumptions'!$B$7),"Change Threshold - Review",IF('Assumptions'!$B$6="","Planning Horizon Missing - Review",IF(OR($C38&lt;=TODAY()+'Assumptions'!$B$6,AND($I38&lt;&gt;"",$I38&lt;=TODAY()+'Assumptions'!$B$6)),"Upcoming","Scheduled"))))))))))))</f>
        <v/>
      </c>
      <c r="O38" s="14" t="n"/>
    </row>
    <row r="39">
      <c r="A39" s="14" t="n"/>
      <c r="B39" s="15" t="n"/>
      <c r="C39" s="37" t="n"/>
      <c r="D39" s="38" t="n"/>
      <c r="E39" s="38" t="n"/>
      <c r="F39" s="18" t="n"/>
      <c r="G39" s="14" t="n"/>
      <c r="H39" s="14" t="n"/>
      <c r="I39" s="39">
        <f>IF(OR($C39="",'Assumptions'!$B$4=""),"",IFERROR($C39-'Assumptions'!$B$4,""))</f>
        <v/>
      </c>
      <c r="J39" s="39">
        <f>IF(OR($I39="",'Assumptions'!$B$5=""),"",IFERROR($I39+'Assumptions'!$B$5,""))</f>
        <v/>
      </c>
      <c r="K39" s="37" t="n"/>
      <c r="L39" s="40">
        <f>IF(OR($D39="",$E39=""),"",IFERROR(($E39-$D39)/$D39,""))</f>
        <v/>
      </c>
      <c r="M39" s="21">
        <f>IF($C39="","",IFERROR($C39-TODAY(),""))</f>
        <v/>
      </c>
      <c r="N39" s="22">
        <f>IF(COUNTA($A39:$H39)=0,"",IF($C39="","Lease End Date Missing - Review",IF($H39="","Status Missing - Review",IF(AND($H39="Documentation Complete",$K39=""),"Completion Date Missing - Review",IF($H39="Documentation Complete","Complete",IF($H39="Declined","Closed - Declined",IF($C39&lt;TODAY(),"Lease End Passed - Review",IF(AND($I39&lt;&gt;"",$I39&lt;=TODAY(),OR($H39="Not Started",$H39="Terms Drafted",$H39="Notice Due")),"Notice Timing - Review",IF(AND($J39&lt;&gt;"",$J39&lt;=TODAY(),OR($H39="Notice Sent",$H39="Awaiting Response")),"Response Timing - Review",IF(AND($L39&lt;&gt;"",$L39&gt;'Assumptions'!$B$7),"Change Threshold - Review",IF('Assumptions'!$B$6="","Planning Horizon Missing - Review",IF(OR($C39&lt;=TODAY()+'Assumptions'!$B$6,AND($I39&lt;&gt;"",$I39&lt;=TODAY()+'Assumptions'!$B$6)),"Upcoming","Scheduled"))))))))))))</f>
        <v/>
      </c>
      <c r="O39" s="14" t="n"/>
    </row>
    <row r="40">
      <c r="A40" s="14" t="n"/>
      <c r="B40" s="15" t="n"/>
      <c r="C40" s="37" t="n"/>
      <c r="D40" s="38" t="n"/>
      <c r="E40" s="38" t="n"/>
      <c r="F40" s="18" t="n"/>
      <c r="G40" s="14" t="n"/>
      <c r="H40" s="14" t="n"/>
      <c r="I40" s="41">
        <f>IF(OR($C40="",'Assumptions'!$B$4=""),"",IFERROR($C40-'Assumptions'!$B$4,""))</f>
        <v/>
      </c>
      <c r="J40" s="41">
        <f>IF(OR($I40="",'Assumptions'!$B$5=""),"",IFERROR($I40+'Assumptions'!$B$5,""))</f>
        <v/>
      </c>
      <c r="K40" s="37" t="n"/>
      <c r="L40" s="42">
        <f>IF(OR($D40="",$E40=""),"",IFERROR(($E40-$D40)/$D40,""))</f>
        <v/>
      </c>
      <c r="M40" s="25">
        <f>IF($C40="","",IFERROR($C40-TODAY(),""))</f>
        <v/>
      </c>
      <c r="N40" s="26">
        <f>IF(COUNTA($A40:$H40)=0,"",IF($C40="","Lease End Date Missing - Review",IF($H40="","Status Missing - Review",IF(AND($H40="Documentation Complete",$K40=""),"Completion Date Missing - Review",IF($H40="Documentation Complete","Complete",IF($H40="Declined","Closed - Declined",IF($C40&lt;TODAY(),"Lease End Passed - Review",IF(AND($I40&lt;&gt;"",$I40&lt;=TODAY(),OR($H40="Not Started",$H40="Terms Drafted",$H40="Notice Due")),"Notice Timing - Review",IF(AND($J40&lt;&gt;"",$J40&lt;=TODAY(),OR($H40="Notice Sent",$H40="Awaiting Response")),"Response Timing - Review",IF(AND($L40&lt;&gt;"",$L40&gt;'Assumptions'!$B$7),"Change Threshold - Review",IF('Assumptions'!$B$6="","Planning Horizon Missing - Review",IF(OR($C40&lt;=TODAY()+'Assumptions'!$B$6,AND($I40&lt;&gt;"",$I40&lt;=TODAY()+'Assumptions'!$B$6)),"Upcoming","Scheduled"))))))))))))</f>
        <v/>
      </c>
      <c r="O40" s="14" t="n"/>
    </row>
    <row r="41">
      <c r="A41" s="14" t="n"/>
      <c r="B41" s="15" t="n"/>
      <c r="C41" s="37" t="n"/>
      <c r="D41" s="38" t="n"/>
      <c r="E41" s="38" t="n"/>
      <c r="F41" s="18" t="n"/>
      <c r="G41" s="14" t="n"/>
      <c r="H41" s="14" t="n"/>
      <c r="I41" s="39">
        <f>IF(OR($C41="",'Assumptions'!$B$4=""),"",IFERROR($C41-'Assumptions'!$B$4,""))</f>
        <v/>
      </c>
      <c r="J41" s="39">
        <f>IF(OR($I41="",'Assumptions'!$B$5=""),"",IFERROR($I41+'Assumptions'!$B$5,""))</f>
        <v/>
      </c>
      <c r="K41" s="37" t="n"/>
      <c r="L41" s="40">
        <f>IF(OR($D41="",$E41=""),"",IFERROR(($E41-$D41)/$D41,""))</f>
        <v/>
      </c>
      <c r="M41" s="21">
        <f>IF($C41="","",IFERROR($C41-TODAY(),""))</f>
        <v/>
      </c>
      <c r="N41" s="22">
        <f>IF(COUNTA($A41:$H41)=0,"",IF($C41="","Lease End Date Missing - Review",IF($H41="","Status Missing - Review",IF(AND($H41="Documentation Complete",$K41=""),"Completion Date Missing - Review",IF($H41="Documentation Complete","Complete",IF($H41="Declined","Closed - Declined",IF($C41&lt;TODAY(),"Lease End Passed - Review",IF(AND($I41&lt;&gt;"",$I41&lt;=TODAY(),OR($H41="Not Started",$H41="Terms Drafted",$H41="Notice Due")),"Notice Timing - Review",IF(AND($J41&lt;&gt;"",$J41&lt;=TODAY(),OR($H41="Notice Sent",$H41="Awaiting Response")),"Response Timing - Review",IF(AND($L41&lt;&gt;"",$L41&gt;'Assumptions'!$B$7),"Change Threshold - Review",IF('Assumptions'!$B$6="","Planning Horizon Missing - Review",IF(OR($C41&lt;=TODAY()+'Assumptions'!$B$6,AND($I41&lt;&gt;"",$I41&lt;=TODAY()+'Assumptions'!$B$6)),"Upcoming","Scheduled"))))))))))))</f>
        <v/>
      </c>
      <c r="O41" s="14" t="n"/>
    </row>
    <row r="42">
      <c r="A42" s="14" t="n"/>
      <c r="B42" s="15" t="n"/>
      <c r="C42" s="37" t="n"/>
      <c r="D42" s="38" t="n"/>
      <c r="E42" s="38" t="n"/>
      <c r="F42" s="18" t="n"/>
      <c r="G42" s="14" t="n"/>
      <c r="H42" s="14" t="n"/>
      <c r="I42" s="41">
        <f>IF(OR($C42="",'Assumptions'!$B$4=""),"",IFERROR($C42-'Assumptions'!$B$4,""))</f>
        <v/>
      </c>
      <c r="J42" s="41">
        <f>IF(OR($I42="",'Assumptions'!$B$5=""),"",IFERROR($I42+'Assumptions'!$B$5,""))</f>
        <v/>
      </c>
      <c r="K42" s="37" t="n"/>
      <c r="L42" s="42">
        <f>IF(OR($D42="",$E42=""),"",IFERROR(($E42-$D42)/$D42,""))</f>
        <v/>
      </c>
      <c r="M42" s="25">
        <f>IF($C42="","",IFERROR($C42-TODAY(),""))</f>
        <v/>
      </c>
      <c r="N42" s="26">
        <f>IF(COUNTA($A42:$H42)=0,"",IF($C42="","Lease End Date Missing - Review",IF($H42="","Status Missing - Review",IF(AND($H42="Documentation Complete",$K42=""),"Completion Date Missing - Review",IF($H42="Documentation Complete","Complete",IF($H42="Declined","Closed - Declined",IF($C42&lt;TODAY(),"Lease End Passed - Review",IF(AND($I42&lt;&gt;"",$I42&lt;=TODAY(),OR($H42="Not Started",$H42="Terms Drafted",$H42="Notice Due")),"Notice Timing - Review",IF(AND($J42&lt;&gt;"",$J42&lt;=TODAY(),OR($H42="Notice Sent",$H42="Awaiting Response")),"Response Timing - Review",IF(AND($L42&lt;&gt;"",$L42&gt;'Assumptions'!$B$7),"Change Threshold - Review",IF('Assumptions'!$B$6="","Planning Horizon Missing - Review",IF(OR($C42&lt;=TODAY()+'Assumptions'!$B$6,AND($I42&lt;&gt;"",$I42&lt;=TODAY()+'Assumptions'!$B$6)),"Upcoming","Scheduled"))))))))))))</f>
        <v/>
      </c>
      <c r="O42" s="14" t="n"/>
    </row>
    <row r="43">
      <c r="A43" s="14" t="n"/>
      <c r="B43" s="15" t="n"/>
      <c r="C43" s="37" t="n"/>
      <c r="D43" s="38" t="n"/>
      <c r="E43" s="38" t="n"/>
      <c r="F43" s="18" t="n"/>
      <c r="G43" s="14" t="n"/>
      <c r="H43" s="14" t="n"/>
      <c r="I43" s="39">
        <f>IF(OR($C43="",'Assumptions'!$B$4=""),"",IFERROR($C43-'Assumptions'!$B$4,""))</f>
        <v/>
      </c>
      <c r="J43" s="39">
        <f>IF(OR($I43="",'Assumptions'!$B$5=""),"",IFERROR($I43+'Assumptions'!$B$5,""))</f>
        <v/>
      </c>
      <c r="K43" s="37" t="n"/>
      <c r="L43" s="40">
        <f>IF(OR($D43="",$E43=""),"",IFERROR(($E43-$D43)/$D43,""))</f>
        <v/>
      </c>
      <c r="M43" s="21">
        <f>IF($C43="","",IFERROR($C43-TODAY(),""))</f>
        <v/>
      </c>
      <c r="N43" s="22">
        <f>IF(COUNTA($A43:$H43)=0,"",IF($C43="","Lease End Date Missing - Review",IF($H43="","Status Missing - Review",IF(AND($H43="Documentation Complete",$K43=""),"Completion Date Missing - Review",IF($H43="Documentation Complete","Complete",IF($H43="Declined","Closed - Declined",IF($C43&lt;TODAY(),"Lease End Passed - Review",IF(AND($I43&lt;&gt;"",$I43&lt;=TODAY(),OR($H43="Not Started",$H43="Terms Drafted",$H43="Notice Due")),"Notice Timing - Review",IF(AND($J43&lt;&gt;"",$J43&lt;=TODAY(),OR($H43="Notice Sent",$H43="Awaiting Response")),"Response Timing - Review",IF(AND($L43&lt;&gt;"",$L43&gt;'Assumptions'!$B$7),"Change Threshold - Review",IF('Assumptions'!$B$6="","Planning Horizon Missing - Review",IF(OR($C43&lt;=TODAY()+'Assumptions'!$B$6,AND($I43&lt;&gt;"",$I43&lt;=TODAY()+'Assumptions'!$B$6)),"Upcoming","Scheduled"))))))))))))</f>
        <v/>
      </c>
      <c r="O43" s="14" t="n"/>
    </row>
    <row r="44">
      <c r="A44" s="14" t="n"/>
      <c r="B44" s="15" t="n"/>
      <c r="C44" s="37" t="n"/>
      <c r="D44" s="38" t="n"/>
      <c r="E44" s="38" t="n"/>
      <c r="F44" s="18" t="n"/>
      <c r="G44" s="14" t="n"/>
      <c r="H44" s="14" t="n"/>
      <c r="I44" s="41">
        <f>IF(OR($C44="",'Assumptions'!$B$4=""),"",IFERROR($C44-'Assumptions'!$B$4,""))</f>
        <v/>
      </c>
      <c r="J44" s="41">
        <f>IF(OR($I44="",'Assumptions'!$B$5=""),"",IFERROR($I44+'Assumptions'!$B$5,""))</f>
        <v/>
      </c>
      <c r="K44" s="37" t="n"/>
      <c r="L44" s="42">
        <f>IF(OR($D44="",$E44=""),"",IFERROR(($E44-$D44)/$D44,""))</f>
        <v/>
      </c>
      <c r="M44" s="25">
        <f>IF($C44="","",IFERROR($C44-TODAY(),""))</f>
        <v/>
      </c>
      <c r="N44" s="26">
        <f>IF(COUNTA($A44:$H44)=0,"",IF($C44="","Lease End Date Missing - Review",IF($H44="","Status Missing - Review",IF(AND($H44="Documentation Complete",$K44=""),"Completion Date Missing - Review",IF($H44="Documentation Complete","Complete",IF($H44="Declined","Closed - Declined",IF($C44&lt;TODAY(),"Lease End Passed - Review",IF(AND($I44&lt;&gt;"",$I44&lt;=TODAY(),OR($H44="Not Started",$H44="Terms Drafted",$H44="Notice Due")),"Notice Timing - Review",IF(AND($J44&lt;&gt;"",$J44&lt;=TODAY(),OR($H44="Notice Sent",$H44="Awaiting Response")),"Response Timing - Review",IF(AND($L44&lt;&gt;"",$L44&gt;'Assumptions'!$B$7),"Change Threshold - Review",IF('Assumptions'!$B$6="","Planning Horizon Missing - Review",IF(OR($C44&lt;=TODAY()+'Assumptions'!$B$6,AND($I44&lt;&gt;"",$I44&lt;=TODAY()+'Assumptions'!$B$6)),"Upcoming","Scheduled"))))))))))))</f>
        <v/>
      </c>
      <c r="O44" s="14" t="n"/>
    </row>
    <row r="45">
      <c r="A45" s="14" t="n"/>
      <c r="B45" s="15" t="n"/>
      <c r="C45" s="37" t="n"/>
      <c r="D45" s="38" t="n"/>
      <c r="E45" s="38" t="n"/>
      <c r="F45" s="18" t="n"/>
      <c r="G45" s="14" t="n"/>
      <c r="H45" s="14" t="n"/>
      <c r="I45" s="39">
        <f>IF(OR($C45="",'Assumptions'!$B$4=""),"",IFERROR($C45-'Assumptions'!$B$4,""))</f>
        <v/>
      </c>
      <c r="J45" s="39">
        <f>IF(OR($I45="",'Assumptions'!$B$5=""),"",IFERROR($I45+'Assumptions'!$B$5,""))</f>
        <v/>
      </c>
      <c r="K45" s="37" t="n"/>
      <c r="L45" s="40">
        <f>IF(OR($D45="",$E45=""),"",IFERROR(($E45-$D45)/$D45,""))</f>
        <v/>
      </c>
      <c r="M45" s="21">
        <f>IF($C45="","",IFERROR($C45-TODAY(),""))</f>
        <v/>
      </c>
      <c r="N45" s="22">
        <f>IF(COUNTA($A45:$H45)=0,"",IF($C45="","Lease End Date Missing - Review",IF($H45="","Status Missing - Review",IF(AND($H45="Documentation Complete",$K45=""),"Completion Date Missing - Review",IF($H45="Documentation Complete","Complete",IF($H45="Declined","Closed - Declined",IF($C45&lt;TODAY(),"Lease End Passed - Review",IF(AND($I45&lt;&gt;"",$I45&lt;=TODAY(),OR($H45="Not Started",$H45="Terms Drafted",$H45="Notice Due")),"Notice Timing - Review",IF(AND($J45&lt;&gt;"",$J45&lt;=TODAY(),OR($H45="Notice Sent",$H45="Awaiting Response")),"Response Timing - Review",IF(AND($L45&lt;&gt;"",$L45&gt;'Assumptions'!$B$7),"Change Threshold - Review",IF('Assumptions'!$B$6="","Planning Horizon Missing - Review",IF(OR($C45&lt;=TODAY()+'Assumptions'!$B$6,AND($I45&lt;&gt;"",$I45&lt;=TODAY()+'Assumptions'!$B$6)),"Upcoming","Scheduled"))))))))))))</f>
        <v/>
      </c>
      <c r="O45" s="14" t="n"/>
    </row>
    <row r="46">
      <c r="A46" s="14" t="n"/>
      <c r="B46" s="15" t="n"/>
      <c r="C46" s="37" t="n"/>
      <c r="D46" s="38" t="n"/>
      <c r="E46" s="38" t="n"/>
      <c r="F46" s="18" t="n"/>
      <c r="G46" s="14" t="n"/>
      <c r="H46" s="14" t="n"/>
      <c r="I46" s="41">
        <f>IF(OR($C46="",'Assumptions'!$B$4=""),"",IFERROR($C46-'Assumptions'!$B$4,""))</f>
        <v/>
      </c>
      <c r="J46" s="41">
        <f>IF(OR($I46="",'Assumptions'!$B$5=""),"",IFERROR($I46+'Assumptions'!$B$5,""))</f>
        <v/>
      </c>
      <c r="K46" s="37" t="n"/>
      <c r="L46" s="42">
        <f>IF(OR($D46="",$E46=""),"",IFERROR(($E46-$D46)/$D46,""))</f>
        <v/>
      </c>
      <c r="M46" s="25">
        <f>IF($C46="","",IFERROR($C46-TODAY(),""))</f>
        <v/>
      </c>
      <c r="N46" s="26">
        <f>IF(COUNTA($A46:$H46)=0,"",IF($C46="","Lease End Date Missing - Review",IF($H46="","Status Missing - Review",IF(AND($H46="Documentation Complete",$K46=""),"Completion Date Missing - Review",IF($H46="Documentation Complete","Complete",IF($H46="Declined","Closed - Declined",IF($C46&lt;TODAY(),"Lease End Passed - Review",IF(AND($I46&lt;&gt;"",$I46&lt;=TODAY(),OR($H46="Not Started",$H46="Terms Drafted",$H46="Notice Due")),"Notice Timing - Review",IF(AND($J46&lt;&gt;"",$J46&lt;=TODAY(),OR($H46="Notice Sent",$H46="Awaiting Response")),"Response Timing - Review",IF(AND($L46&lt;&gt;"",$L46&gt;'Assumptions'!$B$7),"Change Threshold - Review",IF('Assumptions'!$B$6="","Planning Horizon Missing - Review",IF(OR($C46&lt;=TODAY()+'Assumptions'!$B$6,AND($I46&lt;&gt;"",$I46&lt;=TODAY()+'Assumptions'!$B$6)),"Upcoming","Scheduled"))))))))))))</f>
        <v/>
      </c>
      <c r="O46" s="14" t="n"/>
    </row>
    <row r="47">
      <c r="A47" s="14" t="n"/>
      <c r="B47" s="15" t="n"/>
      <c r="C47" s="37" t="n"/>
      <c r="D47" s="38" t="n"/>
      <c r="E47" s="38" t="n"/>
      <c r="F47" s="18" t="n"/>
      <c r="G47" s="14" t="n"/>
      <c r="H47" s="14" t="n"/>
      <c r="I47" s="39">
        <f>IF(OR($C47="",'Assumptions'!$B$4=""),"",IFERROR($C47-'Assumptions'!$B$4,""))</f>
        <v/>
      </c>
      <c r="J47" s="39">
        <f>IF(OR($I47="",'Assumptions'!$B$5=""),"",IFERROR($I47+'Assumptions'!$B$5,""))</f>
        <v/>
      </c>
      <c r="K47" s="37" t="n"/>
      <c r="L47" s="40">
        <f>IF(OR($D47="",$E47=""),"",IFERROR(($E47-$D47)/$D47,""))</f>
        <v/>
      </c>
      <c r="M47" s="21">
        <f>IF($C47="","",IFERROR($C47-TODAY(),""))</f>
        <v/>
      </c>
      <c r="N47" s="22">
        <f>IF(COUNTA($A47:$H47)=0,"",IF($C47="","Lease End Date Missing - Review",IF($H47="","Status Missing - Review",IF(AND($H47="Documentation Complete",$K47=""),"Completion Date Missing - Review",IF($H47="Documentation Complete","Complete",IF($H47="Declined","Closed - Declined",IF($C47&lt;TODAY(),"Lease End Passed - Review",IF(AND($I47&lt;&gt;"",$I47&lt;=TODAY(),OR($H47="Not Started",$H47="Terms Drafted",$H47="Notice Due")),"Notice Timing - Review",IF(AND($J47&lt;&gt;"",$J47&lt;=TODAY(),OR($H47="Notice Sent",$H47="Awaiting Response")),"Response Timing - Review",IF(AND($L47&lt;&gt;"",$L47&gt;'Assumptions'!$B$7),"Change Threshold - Review",IF('Assumptions'!$B$6="","Planning Horizon Missing - Review",IF(OR($C47&lt;=TODAY()+'Assumptions'!$B$6,AND($I47&lt;&gt;"",$I47&lt;=TODAY()+'Assumptions'!$B$6)),"Upcoming","Scheduled"))))))))))))</f>
        <v/>
      </c>
      <c r="O47" s="14" t="n"/>
    </row>
    <row r="48">
      <c r="A48" s="14" t="n"/>
      <c r="B48" s="15" t="n"/>
      <c r="C48" s="37" t="n"/>
      <c r="D48" s="38" t="n"/>
      <c r="E48" s="38" t="n"/>
      <c r="F48" s="18" t="n"/>
      <c r="G48" s="14" t="n"/>
      <c r="H48" s="14" t="n"/>
      <c r="I48" s="41">
        <f>IF(OR($C48="",'Assumptions'!$B$4=""),"",IFERROR($C48-'Assumptions'!$B$4,""))</f>
        <v/>
      </c>
      <c r="J48" s="41">
        <f>IF(OR($I48="",'Assumptions'!$B$5=""),"",IFERROR($I48+'Assumptions'!$B$5,""))</f>
        <v/>
      </c>
      <c r="K48" s="37" t="n"/>
      <c r="L48" s="42">
        <f>IF(OR($D48="",$E48=""),"",IFERROR(($E48-$D48)/$D48,""))</f>
        <v/>
      </c>
      <c r="M48" s="25">
        <f>IF($C48="","",IFERROR($C48-TODAY(),""))</f>
        <v/>
      </c>
      <c r="N48" s="26">
        <f>IF(COUNTA($A48:$H48)=0,"",IF($C48="","Lease End Date Missing - Review",IF($H48="","Status Missing - Review",IF(AND($H48="Documentation Complete",$K48=""),"Completion Date Missing - Review",IF($H48="Documentation Complete","Complete",IF($H48="Declined","Closed - Declined",IF($C48&lt;TODAY(),"Lease End Passed - Review",IF(AND($I48&lt;&gt;"",$I48&lt;=TODAY(),OR($H48="Not Started",$H48="Terms Drafted",$H48="Notice Due")),"Notice Timing - Review",IF(AND($J48&lt;&gt;"",$J48&lt;=TODAY(),OR($H48="Notice Sent",$H48="Awaiting Response")),"Response Timing - Review",IF(AND($L48&lt;&gt;"",$L48&gt;'Assumptions'!$B$7),"Change Threshold - Review",IF('Assumptions'!$B$6="","Planning Horizon Missing - Review",IF(OR($C48&lt;=TODAY()+'Assumptions'!$B$6,AND($I48&lt;&gt;"",$I48&lt;=TODAY()+'Assumptions'!$B$6)),"Upcoming","Scheduled"))))))))))))</f>
        <v/>
      </c>
      <c r="O48" s="14" t="n"/>
    </row>
    <row r="49">
      <c r="A49" s="14" t="n"/>
      <c r="B49" s="15" t="n"/>
      <c r="C49" s="37" t="n"/>
      <c r="D49" s="38" t="n"/>
      <c r="E49" s="38" t="n"/>
      <c r="F49" s="18" t="n"/>
      <c r="G49" s="14" t="n"/>
      <c r="H49" s="14" t="n"/>
      <c r="I49" s="39">
        <f>IF(OR($C49="",'Assumptions'!$B$4=""),"",IFERROR($C49-'Assumptions'!$B$4,""))</f>
        <v/>
      </c>
      <c r="J49" s="39">
        <f>IF(OR($I49="",'Assumptions'!$B$5=""),"",IFERROR($I49+'Assumptions'!$B$5,""))</f>
        <v/>
      </c>
      <c r="K49" s="37" t="n"/>
      <c r="L49" s="40">
        <f>IF(OR($D49="",$E49=""),"",IFERROR(($E49-$D49)/$D49,""))</f>
        <v/>
      </c>
      <c r="M49" s="21">
        <f>IF($C49="","",IFERROR($C49-TODAY(),""))</f>
        <v/>
      </c>
      <c r="N49" s="22">
        <f>IF(COUNTA($A49:$H49)=0,"",IF($C49="","Lease End Date Missing - Review",IF($H49="","Status Missing - Review",IF(AND($H49="Documentation Complete",$K49=""),"Completion Date Missing - Review",IF($H49="Documentation Complete","Complete",IF($H49="Declined","Closed - Declined",IF($C49&lt;TODAY(),"Lease End Passed - Review",IF(AND($I49&lt;&gt;"",$I49&lt;=TODAY(),OR($H49="Not Started",$H49="Terms Drafted",$H49="Notice Due")),"Notice Timing - Review",IF(AND($J49&lt;&gt;"",$J49&lt;=TODAY(),OR($H49="Notice Sent",$H49="Awaiting Response")),"Response Timing - Review",IF(AND($L49&lt;&gt;"",$L49&gt;'Assumptions'!$B$7),"Change Threshold - Review",IF('Assumptions'!$B$6="","Planning Horizon Missing - Review",IF(OR($C49&lt;=TODAY()+'Assumptions'!$B$6,AND($I49&lt;&gt;"",$I49&lt;=TODAY()+'Assumptions'!$B$6)),"Upcoming","Scheduled"))))))))))))</f>
        <v/>
      </c>
      <c r="O49" s="14" t="n"/>
    </row>
    <row r="50">
      <c r="A50" s="14" t="n"/>
      <c r="B50" s="15" t="n"/>
      <c r="C50" s="37" t="n"/>
      <c r="D50" s="38" t="n"/>
      <c r="E50" s="38" t="n"/>
      <c r="F50" s="18" t="n"/>
      <c r="G50" s="14" t="n"/>
      <c r="H50" s="14" t="n"/>
      <c r="I50" s="41">
        <f>IF(OR($C50="",'Assumptions'!$B$4=""),"",IFERROR($C50-'Assumptions'!$B$4,""))</f>
        <v/>
      </c>
      <c r="J50" s="41">
        <f>IF(OR($I50="",'Assumptions'!$B$5=""),"",IFERROR($I50+'Assumptions'!$B$5,""))</f>
        <v/>
      </c>
      <c r="K50" s="37" t="n"/>
      <c r="L50" s="42">
        <f>IF(OR($D50="",$E50=""),"",IFERROR(($E50-$D50)/$D50,""))</f>
        <v/>
      </c>
      <c r="M50" s="25">
        <f>IF($C50="","",IFERROR($C50-TODAY(),""))</f>
        <v/>
      </c>
      <c r="N50" s="26">
        <f>IF(COUNTA($A50:$H50)=0,"",IF($C50="","Lease End Date Missing - Review",IF($H50="","Status Missing - Review",IF(AND($H50="Documentation Complete",$K50=""),"Completion Date Missing - Review",IF($H50="Documentation Complete","Complete",IF($H50="Declined","Closed - Declined",IF($C50&lt;TODAY(),"Lease End Passed - Review",IF(AND($I50&lt;&gt;"",$I50&lt;=TODAY(),OR($H50="Not Started",$H50="Terms Drafted",$H50="Notice Due")),"Notice Timing - Review",IF(AND($J50&lt;&gt;"",$J50&lt;=TODAY(),OR($H50="Notice Sent",$H50="Awaiting Response")),"Response Timing - Review",IF(AND($L50&lt;&gt;"",$L50&gt;'Assumptions'!$B$7),"Change Threshold - Review",IF('Assumptions'!$B$6="","Planning Horizon Missing - Review",IF(OR($C50&lt;=TODAY()+'Assumptions'!$B$6,AND($I50&lt;&gt;"",$I50&lt;=TODAY()+'Assumptions'!$B$6)),"Upcoming","Scheduled"))))))))))))</f>
        <v/>
      </c>
      <c r="O50" s="14" t="n"/>
    </row>
    <row r="51">
      <c r="A51" s="14" t="n"/>
      <c r="B51" s="15" t="n"/>
      <c r="C51" s="37" t="n"/>
      <c r="D51" s="38" t="n"/>
      <c r="E51" s="38" t="n"/>
      <c r="F51" s="18" t="n"/>
      <c r="G51" s="14" t="n"/>
      <c r="H51" s="14" t="n"/>
      <c r="I51" s="39">
        <f>IF(OR($C51="",'Assumptions'!$B$4=""),"",IFERROR($C51-'Assumptions'!$B$4,""))</f>
        <v/>
      </c>
      <c r="J51" s="39">
        <f>IF(OR($I51="",'Assumptions'!$B$5=""),"",IFERROR($I51+'Assumptions'!$B$5,""))</f>
        <v/>
      </c>
      <c r="K51" s="37" t="n"/>
      <c r="L51" s="40">
        <f>IF(OR($D51="",$E51=""),"",IFERROR(($E51-$D51)/$D51,""))</f>
        <v/>
      </c>
      <c r="M51" s="21">
        <f>IF($C51="","",IFERROR($C51-TODAY(),""))</f>
        <v/>
      </c>
      <c r="N51" s="22">
        <f>IF(COUNTA($A51:$H51)=0,"",IF($C51="","Lease End Date Missing - Review",IF($H51="","Status Missing - Review",IF(AND($H51="Documentation Complete",$K51=""),"Completion Date Missing - Review",IF($H51="Documentation Complete","Complete",IF($H51="Declined","Closed - Declined",IF($C51&lt;TODAY(),"Lease End Passed - Review",IF(AND($I51&lt;&gt;"",$I51&lt;=TODAY(),OR($H51="Not Started",$H51="Terms Drafted",$H51="Notice Due")),"Notice Timing - Review",IF(AND($J51&lt;&gt;"",$J51&lt;=TODAY(),OR($H51="Notice Sent",$H51="Awaiting Response")),"Response Timing - Review",IF(AND($L51&lt;&gt;"",$L51&gt;'Assumptions'!$B$7),"Change Threshold - Review",IF('Assumptions'!$B$6="","Planning Horizon Missing - Review",IF(OR($C51&lt;=TODAY()+'Assumptions'!$B$6,AND($I51&lt;&gt;"",$I51&lt;=TODAY()+'Assumptions'!$B$6)),"Upcoming","Scheduled"))))))))))))</f>
        <v/>
      </c>
      <c r="O51" s="14" t="n"/>
    </row>
    <row r="52">
      <c r="A52" s="14" t="n"/>
      <c r="B52" s="15" t="n"/>
      <c r="C52" s="37" t="n"/>
      <c r="D52" s="38" t="n"/>
      <c r="E52" s="38" t="n"/>
      <c r="F52" s="18" t="n"/>
      <c r="G52" s="14" t="n"/>
      <c r="H52" s="14" t="n"/>
      <c r="I52" s="41">
        <f>IF(OR($C52="",'Assumptions'!$B$4=""),"",IFERROR($C52-'Assumptions'!$B$4,""))</f>
        <v/>
      </c>
      <c r="J52" s="41">
        <f>IF(OR($I52="",'Assumptions'!$B$5=""),"",IFERROR($I52+'Assumptions'!$B$5,""))</f>
        <v/>
      </c>
      <c r="K52" s="37" t="n"/>
      <c r="L52" s="42">
        <f>IF(OR($D52="",$E52=""),"",IFERROR(($E52-$D52)/$D52,""))</f>
        <v/>
      </c>
      <c r="M52" s="25">
        <f>IF($C52="","",IFERROR($C52-TODAY(),""))</f>
        <v/>
      </c>
      <c r="N52" s="26">
        <f>IF(COUNTA($A52:$H52)=0,"",IF($C52="","Lease End Date Missing - Review",IF($H52="","Status Missing - Review",IF(AND($H52="Documentation Complete",$K52=""),"Completion Date Missing - Review",IF($H52="Documentation Complete","Complete",IF($H52="Declined","Closed - Declined",IF($C52&lt;TODAY(),"Lease End Passed - Review",IF(AND($I52&lt;&gt;"",$I52&lt;=TODAY(),OR($H52="Not Started",$H52="Terms Drafted",$H52="Notice Due")),"Notice Timing - Review",IF(AND($J52&lt;&gt;"",$J52&lt;=TODAY(),OR($H52="Notice Sent",$H52="Awaiting Response")),"Response Timing - Review",IF(AND($L52&lt;&gt;"",$L52&gt;'Assumptions'!$B$7),"Change Threshold - Review",IF('Assumptions'!$B$6="","Planning Horizon Missing - Review",IF(OR($C52&lt;=TODAY()+'Assumptions'!$B$6,AND($I52&lt;&gt;"",$I52&lt;=TODAY()+'Assumptions'!$B$6)),"Upcoming","Scheduled"))))))))))))</f>
        <v/>
      </c>
      <c r="O52" s="14" t="n"/>
    </row>
    <row r="53">
      <c r="A53" s="14" t="n"/>
      <c r="B53" s="15" t="n"/>
      <c r="C53" s="37" t="n"/>
      <c r="D53" s="38" t="n"/>
      <c r="E53" s="38" t="n"/>
      <c r="F53" s="18" t="n"/>
      <c r="G53" s="14" t="n"/>
      <c r="H53" s="14" t="n"/>
      <c r="I53" s="39">
        <f>IF(OR($C53="",'Assumptions'!$B$4=""),"",IFERROR($C53-'Assumptions'!$B$4,""))</f>
        <v/>
      </c>
      <c r="J53" s="39">
        <f>IF(OR($I53="",'Assumptions'!$B$5=""),"",IFERROR($I53+'Assumptions'!$B$5,""))</f>
        <v/>
      </c>
      <c r="K53" s="37" t="n"/>
      <c r="L53" s="40">
        <f>IF(OR($D53="",$E53=""),"",IFERROR(($E53-$D53)/$D53,""))</f>
        <v/>
      </c>
      <c r="M53" s="21">
        <f>IF($C53="","",IFERROR($C53-TODAY(),""))</f>
        <v/>
      </c>
      <c r="N53" s="22">
        <f>IF(COUNTA($A53:$H53)=0,"",IF($C53="","Lease End Date Missing - Review",IF($H53="","Status Missing - Review",IF(AND($H53="Documentation Complete",$K53=""),"Completion Date Missing - Review",IF($H53="Documentation Complete","Complete",IF($H53="Declined","Closed - Declined",IF($C53&lt;TODAY(),"Lease End Passed - Review",IF(AND($I53&lt;&gt;"",$I53&lt;=TODAY(),OR($H53="Not Started",$H53="Terms Drafted",$H53="Notice Due")),"Notice Timing - Review",IF(AND($J53&lt;&gt;"",$J53&lt;=TODAY(),OR($H53="Notice Sent",$H53="Awaiting Response")),"Response Timing - Review",IF(AND($L53&lt;&gt;"",$L53&gt;'Assumptions'!$B$7),"Change Threshold - Review",IF('Assumptions'!$B$6="","Planning Horizon Missing - Review",IF(OR($C53&lt;=TODAY()+'Assumptions'!$B$6,AND($I53&lt;&gt;"",$I53&lt;=TODAY()+'Assumptions'!$B$6)),"Upcoming","Scheduled"))))))))))))</f>
        <v/>
      </c>
      <c r="O53" s="14" t="n"/>
    </row>
    <row r="54">
      <c r="A54" s="14" t="n"/>
      <c r="B54" s="15" t="n"/>
      <c r="C54" s="37" t="n"/>
      <c r="D54" s="38" t="n"/>
      <c r="E54" s="38" t="n"/>
      <c r="F54" s="18" t="n"/>
      <c r="G54" s="14" t="n"/>
      <c r="H54" s="14" t="n"/>
      <c r="I54" s="41">
        <f>IF(OR($C54="",'Assumptions'!$B$4=""),"",IFERROR($C54-'Assumptions'!$B$4,""))</f>
        <v/>
      </c>
      <c r="J54" s="41">
        <f>IF(OR($I54="",'Assumptions'!$B$5=""),"",IFERROR($I54+'Assumptions'!$B$5,""))</f>
        <v/>
      </c>
      <c r="K54" s="37" t="n"/>
      <c r="L54" s="42">
        <f>IF(OR($D54="",$E54=""),"",IFERROR(($E54-$D54)/$D54,""))</f>
        <v/>
      </c>
      <c r="M54" s="25">
        <f>IF($C54="","",IFERROR($C54-TODAY(),""))</f>
        <v/>
      </c>
      <c r="N54" s="26">
        <f>IF(COUNTA($A54:$H54)=0,"",IF($C54="","Lease End Date Missing - Review",IF($H54="","Status Missing - Review",IF(AND($H54="Documentation Complete",$K54=""),"Completion Date Missing - Review",IF($H54="Documentation Complete","Complete",IF($H54="Declined","Closed - Declined",IF($C54&lt;TODAY(),"Lease End Passed - Review",IF(AND($I54&lt;&gt;"",$I54&lt;=TODAY(),OR($H54="Not Started",$H54="Terms Drafted",$H54="Notice Due")),"Notice Timing - Review",IF(AND($J54&lt;&gt;"",$J54&lt;=TODAY(),OR($H54="Notice Sent",$H54="Awaiting Response")),"Response Timing - Review",IF(AND($L54&lt;&gt;"",$L54&gt;'Assumptions'!$B$7),"Change Threshold - Review",IF('Assumptions'!$B$6="","Planning Horizon Missing - Review",IF(OR($C54&lt;=TODAY()+'Assumptions'!$B$6,AND($I54&lt;&gt;"",$I54&lt;=TODAY()+'Assumptions'!$B$6)),"Upcoming","Scheduled"))))))))))))</f>
        <v/>
      </c>
      <c r="O54" s="14" t="n"/>
    </row>
    <row r="55">
      <c r="A55" s="14" t="n"/>
      <c r="B55" s="15" t="n"/>
      <c r="C55" s="37" t="n"/>
      <c r="D55" s="38" t="n"/>
      <c r="E55" s="38" t="n"/>
      <c r="F55" s="18" t="n"/>
      <c r="G55" s="14" t="n"/>
      <c r="H55" s="14" t="n"/>
      <c r="I55" s="39">
        <f>IF(OR($C55="",'Assumptions'!$B$4=""),"",IFERROR($C55-'Assumptions'!$B$4,""))</f>
        <v/>
      </c>
      <c r="J55" s="39">
        <f>IF(OR($I55="",'Assumptions'!$B$5=""),"",IFERROR($I55+'Assumptions'!$B$5,""))</f>
        <v/>
      </c>
      <c r="K55" s="37" t="n"/>
      <c r="L55" s="40">
        <f>IF(OR($D55="",$E55=""),"",IFERROR(($E55-$D55)/$D55,""))</f>
        <v/>
      </c>
      <c r="M55" s="21">
        <f>IF($C55="","",IFERROR($C55-TODAY(),""))</f>
        <v/>
      </c>
      <c r="N55" s="22">
        <f>IF(COUNTA($A55:$H55)=0,"",IF($C55="","Lease End Date Missing - Review",IF($H55="","Status Missing - Review",IF(AND($H55="Documentation Complete",$K55=""),"Completion Date Missing - Review",IF($H55="Documentation Complete","Complete",IF($H55="Declined","Closed - Declined",IF($C55&lt;TODAY(),"Lease End Passed - Review",IF(AND($I55&lt;&gt;"",$I55&lt;=TODAY(),OR($H55="Not Started",$H55="Terms Drafted",$H55="Notice Due")),"Notice Timing - Review",IF(AND($J55&lt;&gt;"",$J55&lt;=TODAY(),OR($H55="Notice Sent",$H55="Awaiting Response")),"Response Timing - Review",IF(AND($L55&lt;&gt;"",$L55&gt;'Assumptions'!$B$7),"Change Threshold - Review",IF('Assumptions'!$B$6="","Planning Horizon Missing - Review",IF(OR($C55&lt;=TODAY()+'Assumptions'!$B$6,AND($I55&lt;&gt;"",$I55&lt;=TODAY()+'Assumptions'!$B$6)),"Upcoming","Scheduled"))))))))))))</f>
        <v/>
      </c>
      <c r="O55" s="14" t="n"/>
    </row>
    <row r="56">
      <c r="A56" s="14" t="n"/>
      <c r="B56" s="15" t="n"/>
      <c r="C56" s="37" t="n"/>
      <c r="D56" s="38" t="n"/>
      <c r="E56" s="38" t="n"/>
      <c r="F56" s="18" t="n"/>
      <c r="G56" s="14" t="n"/>
      <c r="H56" s="14" t="n"/>
      <c r="I56" s="41">
        <f>IF(OR($C56="",'Assumptions'!$B$4=""),"",IFERROR($C56-'Assumptions'!$B$4,""))</f>
        <v/>
      </c>
      <c r="J56" s="41">
        <f>IF(OR($I56="",'Assumptions'!$B$5=""),"",IFERROR($I56+'Assumptions'!$B$5,""))</f>
        <v/>
      </c>
      <c r="K56" s="37" t="n"/>
      <c r="L56" s="42">
        <f>IF(OR($D56="",$E56=""),"",IFERROR(($E56-$D56)/$D56,""))</f>
        <v/>
      </c>
      <c r="M56" s="25">
        <f>IF($C56="","",IFERROR($C56-TODAY(),""))</f>
        <v/>
      </c>
      <c r="N56" s="26">
        <f>IF(COUNTA($A56:$H56)=0,"",IF($C56="","Lease End Date Missing - Review",IF($H56="","Status Missing - Review",IF(AND($H56="Documentation Complete",$K56=""),"Completion Date Missing - Review",IF($H56="Documentation Complete","Complete",IF($H56="Declined","Closed - Declined",IF($C56&lt;TODAY(),"Lease End Passed - Review",IF(AND($I56&lt;&gt;"",$I56&lt;=TODAY(),OR($H56="Not Started",$H56="Terms Drafted",$H56="Notice Due")),"Notice Timing - Review",IF(AND($J56&lt;&gt;"",$J56&lt;=TODAY(),OR($H56="Notice Sent",$H56="Awaiting Response")),"Response Timing - Review",IF(AND($L56&lt;&gt;"",$L56&gt;'Assumptions'!$B$7),"Change Threshold - Review",IF('Assumptions'!$B$6="","Planning Horizon Missing - Review",IF(OR($C56&lt;=TODAY()+'Assumptions'!$B$6,AND($I56&lt;&gt;"",$I56&lt;=TODAY()+'Assumptions'!$B$6)),"Upcoming","Scheduled"))))))))))))</f>
        <v/>
      </c>
      <c r="O56" s="14" t="n"/>
    </row>
    <row r="57">
      <c r="A57" s="14" t="n"/>
      <c r="B57" s="15" t="n"/>
      <c r="C57" s="37" t="n"/>
      <c r="D57" s="38" t="n"/>
      <c r="E57" s="38" t="n"/>
      <c r="F57" s="18" t="n"/>
      <c r="G57" s="14" t="n"/>
      <c r="H57" s="14" t="n"/>
      <c r="I57" s="39">
        <f>IF(OR($C57="",'Assumptions'!$B$4=""),"",IFERROR($C57-'Assumptions'!$B$4,""))</f>
        <v/>
      </c>
      <c r="J57" s="39">
        <f>IF(OR($I57="",'Assumptions'!$B$5=""),"",IFERROR($I57+'Assumptions'!$B$5,""))</f>
        <v/>
      </c>
      <c r="K57" s="37" t="n"/>
      <c r="L57" s="40">
        <f>IF(OR($D57="",$E57=""),"",IFERROR(($E57-$D57)/$D57,""))</f>
        <v/>
      </c>
      <c r="M57" s="21">
        <f>IF($C57="","",IFERROR($C57-TODAY(),""))</f>
        <v/>
      </c>
      <c r="N57" s="22">
        <f>IF(COUNTA($A57:$H57)=0,"",IF($C57="","Lease End Date Missing - Review",IF($H57="","Status Missing - Review",IF(AND($H57="Documentation Complete",$K57=""),"Completion Date Missing - Review",IF($H57="Documentation Complete","Complete",IF($H57="Declined","Closed - Declined",IF($C57&lt;TODAY(),"Lease End Passed - Review",IF(AND($I57&lt;&gt;"",$I57&lt;=TODAY(),OR($H57="Not Started",$H57="Terms Drafted",$H57="Notice Due")),"Notice Timing - Review",IF(AND($J57&lt;&gt;"",$J57&lt;=TODAY(),OR($H57="Notice Sent",$H57="Awaiting Response")),"Response Timing - Review",IF(AND($L57&lt;&gt;"",$L57&gt;'Assumptions'!$B$7),"Change Threshold - Review",IF('Assumptions'!$B$6="","Planning Horizon Missing - Review",IF(OR($C57&lt;=TODAY()+'Assumptions'!$B$6,AND($I57&lt;&gt;"",$I57&lt;=TODAY()+'Assumptions'!$B$6)),"Upcoming","Scheduled"))))))))))))</f>
        <v/>
      </c>
      <c r="O57" s="14" t="n"/>
    </row>
    <row r="58">
      <c r="A58" s="14" t="n"/>
      <c r="B58" s="15" t="n"/>
      <c r="C58" s="37" t="n"/>
      <c r="D58" s="38" t="n"/>
      <c r="E58" s="38" t="n"/>
      <c r="F58" s="18" t="n"/>
      <c r="G58" s="14" t="n"/>
      <c r="H58" s="14" t="n"/>
      <c r="I58" s="41">
        <f>IF(OR($C58="",'Assumptions'!$B$4=""),"",IFERROR($C58-'Assumptions'!$B$4,""))</f>
        <v/>
      </c>
      <c r="J58" s="41">
        <f>IF(OR($I58="",'Assumptions'!$B$5=""),"",IFERROR($I58+'Assumptions'!$B$5,""))</f>
        <v/>
      </c>
      <c r="K58" s="37" t="n"/>
      <c r="L58" s="42">
        <f>IF(OR($D58="",$E58=""),"",IFERROR(($E58-$D58)/$D58,""))</f>
        <v/>
      </c>
      <c r="M58" s="25">
        <f>IF($C58="","",IFERROR($C58-TODAY(),""))</f>
        <v/>
      </c>
      <c r="N58" s="26">
        <f>IF(COUNTA($A58:$H58)=0,"",IF($C58="","Lease End Date Missing - Review",IF($H58="","Status Missing - Review",IF(AND($H58="Documentation Complete",$K58=""),"Completion Date Missing - Review",IF($H58="Documentation Complete","Complete",IF($H58="Declined","Closed - Declined",IF($C58&lt;TODAY(),"Lease End Passed - Review",IF(AND($I58&lt;&gt;"",$I58&lt;=TODAY(),OR($H58="Not Started",$H58="Terms Drafted",$H58="Notice Due")),"Notice Timing - Review",IF(AND($J58&lt;&gt;"",$J58&lt;=TODAY(),OR($H58="Notice Sent",$H58="Awaiting Response")),"Response Timing - Review",IF(AND($L58&lt;&gt;"",$L58&gt;'Assumptions'!$B$7),"Change Threshold - Review",IF('Assumptions'!$B$6="","Planning Horizon Missing - Review",IF(OR($C58&lt;=TODAY()+'Assumptions'!$B$6,AND($I58&lt;&gt;"",$I58&lt;=TODAY()+'Assumptions'!$B$6)),"Upcoming","Scheduled"))))))))))))</f>
        <v/>
      </c>
      <c r="O58" s="14" t="n"/>
    </row>
    <row r="59">
      <c r="A59" s="14" t="n"/>
      <c r="B59" s="15" t="n"/>
      <c r="C59" s="37" t="n"/>
      <c r="D59" s="38" t="n"/>
      <c r="E59" s="38" t="n"/>
      <c r="F59" s="18" t="n"/>
      <c r="G59" s="14" t="n"/>
      <c r="H59" s="14" t="n"/>
      <c r="I59" s="39">
        <f>IF(OR($C59="",'Assumptions'!$B$4=""),"",IFERROR($C59-'Assumptions'!$B$4,""))</f>
        <v/>
      </c>
      <c r="J59" s="39">
        <f>IF(OR($I59="",'Assumptions'!$B$5=""),"",IFERROR($I59+'Assumptions'!$B$5,""))</f>
        <v/>
      </c>
      <c r="K59" s="37" t="n"/>
      <c r="L59" s="40">
        <f>IF(OR($D59="",$E59=""),"",IFERROR(($E59-$D59)/$D59,""))</f>
        <v/>
      </c>
      <c r="M59" s="21">
        <f>IF($C59="","",IFERROR($C59-TODAY(),""))</f>
        <v/>
      </c>
      <c r="N59" s="22">
        <f>IF(COUNTA($A59:$H59)=0,"",IF($C59="","Lease End Date Missing - Review",IF($H59="","Status Missing - Review",IF(AND($H59="Documentation Complete",$K59=""),"Completion Date Missing - Review",IF($H59="Documentation Complete","Complete",IF($H59="Declined","Closed - Declined",IF($C59&lt;TODAY(),"Lease End Passed - Review",IF(AND($I59&lt;&gt;"",$I59&lt;=TODAY(),OR($H59="Not Started",$H59="Terms Drafted",$H59="Notice Due")),"Notice Timing - Review",IF(AND($J59&lt;&gt;"",$J59&lt;=TODAY(),OR($H59="Notice Sent",$H59="Awaiting Response")),"Response Timing - Review",IF(AND($L59&lt;&gt;"",$L59&gt;'Assumptions'!$B$7),"Change Threshold - Review",IF('Assumptions'!$B$6="","Planning Horizon Missing - Review",IF(OR($C59&lt;=TODAY()+'Assumptions'!$B$6,AND($I59&lt;&gt;"",$I59&lt;=TODAY()+'Assumptions'!$B$6)),"Upcoming","Scheduled"))))))))))))</f>
        <v/>
      </c>
      <c r="O59" s="14" t="n"/>
    </row>
    <row r="60">
      <c r="A60" s="14" t="n"/>
      <c r="B60" s="15" t="n"/>
      <c r="C60" s="37" t="n"/>
      <c r="D60" s="38" t="n"/>
      <c r="E60" s="38" t="n"/>
      <c r="F60" s="18" t="n"/>
      <c r="G60" s="14" t="n"/>
      <c r="H60" s="14" t="n"/>
      <c r="I60" s="41">
        <f>IF(OR($C60="",'Assumptions'!$B$4=""),"",IFERROR($C60-'Assumptions'!$B$4,""))</f>
        <v/>
      </c>
      <c r="J60" s="41">
        <f>IF(OR($I60="",'Assumptions'!$B$5=""),"",IFERROR($I60+'Assumptions'!$B$5,""))</f>
        <v/>
      </c>
      <c r="K60" s="37" t="n"/>
      <c r="L60" s="42">
        <f>IF(OR($D60="",$E60=""),"",IFERROR(($E60-$D60)/$D60,""))</f>
        <v/>
      </c>
      <c r="M60" s="25">
        <f>IF($C60="","",IFERROR($C60-TODAY(),""))</f>
        <v/>
      </c>
      <c r="N60" s="26">
        <f>IF(COUNTA($A60:$H60)=0,"",IF($C60="","Lease End Date Missing - Review",IF($H60="","Status Missing - Review",IF(AND($H60="Documentation Complete",$K60=""),"Completion Date Missing - Review",IF($H60="Documentation Complete","Complete",IF($H60="Declined","Closed - Declined",IF($C60&lt;TODAY(),"Lease End Passed - Review",IF(AND($I60&lt;&gt;"",$I60&lt;=TODAY(),OR($H60="Not Started",$H60="Terms Drafted",$H60="Notice Due")),"Notice Timing - Review",IF(AND($J60&lt;&gt;"",$J60&lt;=TODAY(),OR($H60="Notice Sent",$H60="Awaiting Response")),"Response Timing - Review",IF(AND($L60&lt;&gt;"",$L60&gt;'Assumptions'!$B$7),"Change Threshold - Review",IF('Assumptions'!$B$6="","Planning Horizon Missing - Review",IF(OR($C60&lt;=TODAY()+'Assumptions'!$B$6,AND($I60&lt;&gt;"",$I60&lt;=TODAY()+'Assumptions'!$B$6)),"Upcoming","Scheduled"))))))))))))</f>
        <v/>
      </c>
      <c r="O60" s="14" t="n"/>
    </row>
    <row r="61">
      <c r="A61" s="14" t="n"/>
      <c r="B61" s="15" t="n"/>
      <c r="C61" s="37" t="n"/>
      <c r="D61" s="38" t="n"/>
      <c r="E61" s="38" t="n"/>
      <c r="F61" s="18" t="n"/>
      <c r="G61" s="14" t="n"/>
      <c r="H61" s="14" t="n"/>
      <c r="I61" s="39">
        <f>IF(OR($C61="",'Assumptions'!$B$4=""),"",IFERROR($C61-'Assumptions'!$B$4,""))</f>
        <v/>
      </c>
      <c r="J61" s="39">
        <f>IF(OR($I61="",'Assumptions'!$B$5=""),"",IFERROR($I61+'Assumptions'!$B$5,""))</f>
        <v/>
      </c>
      <c r="K61" s="37" t="n"/>
      <c r="L61" s="40">
        <f>IF(OR($D61="",$E61=""),"",IFERROR(($E61-$D61)/$D61,""))</f>
        <v/>
      </c>
      <c r="M61" s="21">
        <f>IF($C61="","",IFERROR($C61-TODAY(),""))</f>
        <v/>
      </c>
      <c r="N61" s="22">
        <f>IF(COUNTA($A61:$H61)=0,"",IF($C61="","Lease End Date Missing - Review",IF($H61="","Status Missing - Review",IF(AND($H61="Documentation Complete",$K61=""),"Completion Date Missing - Review",IF($H61="Documentation Complete","Complete",IF($H61="Declined","Closed - Declined",IF($C61&lt;TODAY(),"Lease End Passed - Review",IF(AND($I61&lt;&gt;"",$I61&lt;=TODAY(),OR($H61="Not Started",$H61="Terms Drafted",$H61="Notice Due")),"Notice Timing - Review",IF(AND($J61&lt;&gt;"",$J61&lt;=TODAY(),OR($H61="Notice Sent",$H61="Awaiting Response")),"Response Timing - Review",IF(AND($L61&lt;&gt;"",$L61&gt;'Assumptions'!$B$7),"Change Threshold - Review",IF('Assumptions'!$B$6="","Planning Horizon Missing - Review",IF(OR($C61&lt;=TODAY()+'Assumptions'!$B$6,AND($I61&lt;&gt;"",$I61&lt;=TODAY()+'Assumptions'!$B$6)),"Upcoming","Scheduled"))))))))))))</f>
        <v/>
      </c>
      <c r="O61" s="14" t="n"/>
    </row>
    <row r="62">
      <c r="A62" s="14" t="n"/>
      <c r="B62" s="15" t="n"/>
      <c r="C62" s="37" t="n"/>
      <c r="D62" s="38" t="n"/>
      <c r="E62" s="38" t="n"/>
      <c r="F62" s="18" t="n"/>
      <c r="G62" s="14" t="n"/>
      <c r="H62" s="14" t="n"/>
      <c r="I62" s="41">
        <f>IF(OR($C62="",'Assumptions'!$B$4=""),"",IFERROR($C62-'Assumptions'!$B$4,""))</f>
        <v/>
      </c>
      <c r="J62" s="41">
        <f>IF(OR($I62="",'Assumptions'!$B$5=""),"",IFERROR($I62+'Assumptions'!$B$5,""))</f>
        <v/>
      </c>
      <c r="K62" s="37" t="n"/>
      <c r="L62" s="42">
        <f>IF(OR($D62="",$E62=""),"",IFERROR(($E62-$D62)/$D62,""))</f>
        <v/>
      </c>
      <c r="M62" s="25">
        <f>IF($C62="","",IFERROR($C62-TODAY(),""))</f>
        <v/>
      </c>
      <c r="N62" s="26">
        <f>IF(COUNTA($A62:$H62)=0,"",IF($C62="","Lease End Date Missing - Review",IF($H62="","Status Missing - Review",IF(AND($H62="Documentation Complete",$K62=""),"Completion Date Missing - Review",IF($H62="Documentation Complete","Complete",IF($H62="Declined","Closed - Declined",IF($C62&lt;TODAY(),"Lease End Passed - Review",IF(AND($I62&lt;&gt;"",$I62&lt;=TODAY(),OR($H62="Not Started",$H62="Terms Drafted",$H62="Notice Due")),"Notice Timing - Review",IF(AND($J62&lt;&gt;"",$J62&lt;=TODAY(),OR($H62="Notice Sent",$H62="Awaiting Response")),"Response Timing - Review",IF(AND($L62&lt;&gt;"",$L62&gt;'Assumptions'!$B$7),"Change Threshold - Review",IF('Assumptions'!$B$6="","Planning Horizon Missing - Review",IF(OR($C62&lt;=TODAY()+'Assumptions'!$B$6,AND($I62&lt;&gt;"",$I62&lt;=TODAY()+'Assumptions'!$B$6)),"Upcoming","Scheduled"))))))))))))</f>
        <v/>
      </c>
      <c r="O62" s="14" t="n"/>
    </row>
    <row r="63">
      <c r="A63" s="14" t="n"/>
      <c r="B63" s="15" t="n"/>
      <c r="C63" s="37" t="n"/>
      <c r="D63" s="38" t="n"/>
      <c r="E63" s="38" t="n"/>
      <c r="F63" s="18" t="n"/>
      <c r="G63" s="14" t="n"/>
      <c r="H63" s="14" t="n"/>
      <c r="I63" s="39">
        <f>IF(OR($C63="",'Assumptions'!$B$4=""),"",IFERROR($C63-'Assumptions'!$B$4,""))</f>
        <v/>
      </c>
      <c r="J63" s="39">
        <f>IF(OR($I63="",'Assumptions'!$B$5=""),"",IFERROR($I63+'Assumptions'!$B$5,""))</f>
        <v/>
      </c>
      <c r="K63" s="37" t="n"/>
      <c r="L63" s="40">
        <f>IF(OR($D63="",$E63=""),"",IFERROR(($E63-$D63)/$D63,""))</f>
        <v/>
      </c>
      <c r="M63" s="21">
        <f>IF($C63="","",IFERROR($C63-TODAY(),""))</f>
        <v/>
      </c>
      <c r="N63" s="22">
        <f>IF(COUNTA($A63:$H63)=0,"",IF($C63="","Lease End Date Missing - Review",IF($H63="","Status Missing - Review",IF(AND($H63="Documentation Complete",$K63=""),"Completion Date Missing - Review",IF($H63="Documentation Complete","Complete",IF($H63="Declined","Closed - Declined",IF($C63&lt;TODAY(),"Lease End Passed - Review",IF(AND($I63&lt;&gt;"",$I63&lt;=TODAY(),OR($H63="Not Started",$H63="Terms Drafted",$H63="Notice Due")),"Notice Timing - Review",IF(AND($J63&lt;&gt;"",$J63&lt;=TODAY(),OR($H63="Notice Sent",$H63="Awaiting Response")),"Response Timing - Review",IF(AND($L63&lt;&gt;"",$L63&gt;'Assumptions'!$B$7),"Change Threshold - Review",IF('Assumptions'!$B$6="","Planning Horizon Missing - Review",IF(OR($C63&lt;=TODAY()+'Assumptions'!$B$6,AND($I63&lt;&gt;"",$I63&lt;=TODAY()+'Assumptions'!$B$6)),"Upcoming","Scheduled"))))))))))))</f>
        <v/>
      </c>
      <c r="O63" s="14" t="n"/>
    </row>
    <row r="64">
      <c r="A64" s="14" t="n"/>
      <c r="B64" s="15" t="n"/>
      <c r="C64" s="37" t="n"/>
      <c r="D64" s="38" t="n"/>
      <c r="E64" s="38" t="n"/>
      <c r="F64" s="18" t="n"/>
      <c r="G64" s="14" t="n"/>
      <c r="H64" s="14" t="n"/>
      <c r="I64" s="41">
        <f>IF(OR($C64="",'Assumptions'!$B$4=""),"",IFERROR($C64-'Assumptions'!$B$4,""))</f>
        <v/>
      </c>
      <c r="J64" s="41">
        <f>IF(OR($I64="",'Assumptions'!$B$5=""),"",IFERROR($I64+'Assumptions'!$B$5,""))</f>
        <v/>
      </c>
      <c r="K64" s="37" t="n"/>
      <c r="L64" s="42">
        <f>IF(OR($D64="",$E64=""),"",IFERROR(($E64-$D64)/$D64,""))</f>
        <v/>
      </c>
      <c r="M64" s="25">
        <f>IF($C64="","",IFERROR($C64-TODAY(),""))</f>
        <v/>
      </c>
      <c r="N64" s="26">
        <f>IF(COUNTA($A64:$H64)=0,"",IF($C64="","Lease End Date Missing - Review",IF($H64="","Status Missing - Review",IF(AND($H64="Documentation Complete",$K64=""),"Completion Date Missing - Review",IF($H64="Documentation Complete","Complete",IF($H64="Declined","Closed - Declined",IF($C64&lt;TODAY(),"Lease End Passed - Review",IF(AND($I64&lt;&gt;"",$I64&lt;=TODAY(),OR($H64="Not Started",$H64="Terms Drafted",$H64="Notice Due")),"Notice Timing - Review",IF(AND($J64&lt;&gt;"",$J64&lt;=TODAY(),OR($H64="Notice Sent",$H64="Awaiting Response")),"Response Timing - Review",IF(AND($L64&lt;&gt;"",$L64&gt;'Assumptions'!$B$7),"Change Threshold - Review",IF('Assumptions'!$B$6="","Planning Horizon Missing - Review",IF(OR($C64&lt;=TODAY()+'Assumptions'!$B$6,AND($I64&lt;&gt;"",$I64&lt;=TODAY()+'Assumptions'!$B$6)),"Upcoming","Scheduled"))))))))))))</f>
        <v/>
      </c>
      <c r="O64" s="14" t="n"/>
    </row>
    <row r="65">
      <c r="A65" s="14" t="n"/>
      <c r="B65" s="15" t="n"/>
      <c r="C65" s="37" t="n"/>
      <c r="D65" s="38" t="n"/>
      <c r="E65" s="38" t="n"/>
      <c r="F65" s="18" t="n"/>
      <c r="G65" s="14" t="n"/>
      <c r="H65" s="14" t="n"/>
      <c r="I65" s="39">
        <f>IF(OR($C65="",'Assumptions'!$B$4=""),"",IFERROR($C65-'Assumptions'!$B$4,""))</f>
        <v/>
      </c>
      <c r="J65" s="39">
        <f>IF(OR($I65="",'Assumptions'!$B$5=""),"",IFERROR($I65+'Assumptions'!$B$5,""))</f>
        <v/>
      </c>
      <c r="K65" s="37" t="n"/>
      <c r="L65" s="40">
        <f>IF(OR($D65="",$E65=""),"",IFERROR(($E65-$D65)/$D65,""))</f>
        <v/>
      </c>
      <c r="M65" s="21">
        <f>IF($C65="","",IFERROR($C65-TODAY(),""))</f>
        <v/>
      </c>
      <c r="N65" s="22">
        <f>IF(COUNTA($A65:$H65)=0,"",IF($C65="","Lease End Date Missing - Review",IF($H65="","Status Missing - Review",IF(AND($H65="Documentation Complete",$K65=""),"Completion Date Missing - Review",IF($H65="Documentation Complete","Complete",IF($H65="Declined","Closed - Declined",IF($C65&lt;TODAY(),"Lease End Passed - Review",IF(AND($I65&lt;&gt;"",$I65&lt;=TODAY(),OR($H65="Not Started",$H65="Terms Drafted",$H65="Notice Due")),"Notice Timing - Review",IF(AND($J65&lt;&gt;"",$J65&lt;=TODAY(),OR($H65="Notice Sent",$H65="Awaiting Response")),"Response Timing - Review",IF(AND($L65&lt;&gt;"",$L65&gt;'Assumptions'!$B$7),"Change Threshold - Review",IF('Assumptions'!$B$6="","Planning Horizon Missing - Review",IF(OR($C65&lt;=TODAY()+'Assumptions'!$B$6,AND($I65&lt;&gt;"",$I65&lt;=TODAY()+'Assumptions'!$B$6)),"Upcoming","Scheduled"))))))))))))</f>
        <v/>
      </c>
      <c r="O65" s="14" t="n"/>
    </row>
    <row r="66">
      <c r="A66" s="14" t="n"/>
      <c r="B66" s="15" t="n"/>
      <c r="C66" s="37" t="n"/>
      <c r="D66" s="38" t="n"/>
      <c r="E66" s="38" t="n"/>
      <c r="F66" s="18" t="n"/>
      <c r="G66" s="14" t="n"/>
      <c r="H66" s="14" t="n"/>
      <c r="I66" s="41">
        <f>IF(OR($C66="",'Assumptions'!$B$4=""),"",IFERROR($C66-'Assumptions'!$B$4,""))</f>
        <v/>
      </c>
      <c r="J66" s="41">
        <f>IF(OR($I66="",'Assumptions'!$B$5=""),"",IFERROR($I66+'Assumptions'!$B$5,""))</f>
        <v/>
      </c>
      <c r="K66" s="37" t="n"/>
      <c r="L66" s="42">
        <f>IF(OR($D66="",$E66=""),"",IFERROR(($E66-$D66)/$D66,""))</f>
        <v/>
      </c>
      <c r="M66" s="25">
        <f>IF($C66="","",IFERROR($C66-TODAY(),""))</f>
        <v/>
      </c>
      <c r="N66" s="26">
        <f>IF(COUNTA($A66:$H66)=0,"",IF($C66="","Lease End Date Missing - Review",IF($H66="","Status Missing - Review",IF(AND($H66="Documentation Complete",$K66=""),"Completion Date Missing - Review",IF($H66="Documentation Complete","Complete",IF($H66="Declined","Closed - Declined",IF($C66&lt;TODAY(),"Lease End Passed - Review",IF(AND($I66&lt;&gt;"",$I66&lt;=TODAY(),OR($H66="Not Started",$H66="Terms Drafted",$H66="Notice Due")),"Notice Timing - Review",IF(AND($J66&lt;&gt;"",$J66&lt;=TODAY(),OR($H66="Notice Sent",$H66="Awaiting Response")),"Response Timing - Review",IF(AND($L66&lt;&gt;"",$L66&gt;'Assumptions'!$B$7),"Change Threshold - Review",IF('Assumptions'!$B$6="","Planning Horizon Missing - Review",IF(OR($C66&lt;=TODAY()+'Assumptions'!$B$6,AND($I66&lt;&gt;"",$I66&lt;=TODAY()+'Assumptions'!$B$6)),"Upcoming","Scheduled"))))))))))))</f>
        <v/>
      </c>
      <c r="O66" s="14" t="n"/>
    </row>
    <row r="67">
      <c r="A67" s="14" t="n"/>
      <c r="B67" s="15" t="n"/>
      <c r="C67" s="37" t="n"/>
      <c r="D67" s="38" t="n"/>
      <c r="E67" s="38" t="n"/>
      <c r="F67" s="18" t="n"/>
      <c r="G67" s="14" t="n"/>
      <c r="H67" s="14" t="n"/>
      <c r="I67" s="39">
        <f>IF(OR($C67="",'Assumptions'!$B$4=""),"",IFERROR($C67-'Assumptions'!$B$4,""))</f>
        <v/>
      </c>
      <c r="J67" s="39">
        <f>IF(OR($I67="",'Assumptions'!$B$5=""),"",IFERROR($I67+'Assumptions'!$B$5,""))</f>
        <v/>
      </c>
      <c r="K67" s="37" t="n"/>
      <c r="L67" s="40">
        <f>IF(OR($D67="",$E67=""),"",IFERROR(($E67-$D67)/$D67,""))</f>
        <v/>
      </c>
      <c r="M67" s="21">
        <f>IF($C67="","",IFERROR($C67-TODAY(),""))</f>
        <v/>
      </c>
      <c r="N67" s="22">
        <f>IF(COUNTA($A67:$H67)=0,"",IF($C67="","Lease End Date Missing - Review",IF($H67="","Status Missing - Review",IF(AND($H67="Documentation Complete",$K67=""),"Completion Date Missing - Review",IF($H67="Documentation Complete","Complete",IF($H67="Declined","Closed - Declined",IF($C67&lt;TODAY(),"Lease End Passed - Review",IF(AND($I67&lt;&gt;"",$I67&lt;=TODAY(),OR($H67="Not Started",$H67="Terms Drafted",$H67="Notice Due")),"Notice Timing - Review",IF(AND($J67&lt;&gt;"",$J67&lt;=TODAY(),OR($H67="Notice Sent",$H67="Awaiting Response")),"Response Timing - Review",IF(AND($L67&lt;&gt;"",$L67&gt;'Assumptions'!$B$7),"Change Threshold - Review",IF('Assumptions'!$B$6="","Planning Horizon Missing - Review",IF(OR($C67&lt;=TODAY()+'Assumptions'!$B$6,AND($I67&lt;&gt;"",$I67&lt;=TODAY()+'Assumptions'!$B$6)),"Upcoming","Scheduled"))))))))))))</f>
        <v/>
      </c>
      <c r="O67" s="14" t="n"/>
    </row>
    <row r="68">
      <c r="A68" s="14" t="n"/>
      <c r="B68" s="15" t="n"/>
      <c r="C68" s="37" t="n"/>
      <c r="D68" s="38" t="n"/>
      <c r="E68" s="38" t="n"/>
      <c r="F68" s="18" t="n"/>
      <c r="G68" s="14" t="n"/>
      <c r="H68" s="14" t="n"/>
      <c r="I68" s="41">
        <f>IF(OR($C68="",'Assumptions'!$B$4=""),"",IFERROR($C68-'Assumptions'!$B$4,""))</f>
        <v/>
      </c>
      <c r="J68" s="41">
        <f>IF(OR($I68="",'Assumptions'!$B$5=""),"",IFERROR($I68+'Assumptions'!$B$5,""))</f>
        <v/>
      </c>
      <c r="K68" s="37" t="n"/>
      <c r="L68" s="42">
        <f>IF(OR($D68="",$E68=""),"",IFERROR(($E68-$D68)/$D68,""))</f>
        <v/>
      </c>
      <c r="M68" s="25">
        <f>IF($C68="","",IFERROR($C68-TODAY(),""))</f>
        <v/>
      </c>
      <c r="N68" s="26">
        <f>IF(COUNTA($A68:$H68)=0,"",IF($C68="","Lease End Date Missing - Review",IF($H68="","Status Missing - Review",IF(AND($H68="Documentation Complete",$K68=""),"Completion Date Missing - Review",IF($H68="Documentation Complete","Complete",IF($H68="Declined","Closed - Declined",IF($C68&lt;TODAY(),"Lease End Passed - Review",IF(AND($I68&lt;&gt;"",$I68&lt;=TODAY(),OR($H68="Not Started",$H68="Terms Drafted",$H68="Notice Due")),"Notice Timing - Review",IF(AND($J68&lt;&gt;"",$J68&lt;=TODAY(),OR($H68="Notice Sent",$H68="Awaiting Response")),"Response Timing - Review",IF(AND($L68&lt;&gt;"",$L68&gt;'Assumptions'!$B$7),"Change Threshold - Review",IF('Assumptions'!$B$6="","Planning Horizon Missing - Review",IF(OR($C68&lt;=TODAY()+'Assumptions'!$B$6,AND($I68&lt;&gt;"",$I68&lt;=TODAY()+'Assumptions'!$B$6)),"Upcoming","Scheduled"))))))))))))</f>
        <v/>
      </c>
      <c r="O68" s="14" t="n"/>
    </row>
    <row r="69">
      <c r="A69" s="14" t="n"/>
      <c r="B69" s="15" t="n"/>
      <c r="C69" s="37" t="n"/>
      <c r="D69" s="38" t="n"/>
      <c r="E69" s="38" t="n"/>
      <c r="F69" s="18" t="n"/>
      <c r="G69" s="14" t="n"/>
      <c r="H69" s="14" t="n"/>
      <c r="I69" s="39">
        <f>IF(OR($C69="",'Assumptions'!$B$4=""),"",IFERROR($C69-'Assumptions'!$B$4,""))</f>
        <v/>
      </c>
      <c r="J69" s="39">
        <f>IF(OR($I69="",'Assumptions'!$B$5=""),"",IFERROR($I69+'Assumptions'!$B$5,""))</f>
        <v/>
      </c>
      <c r="K69" s="37" t="n"/>
      <c r="L69" s="40">
        <f>IF(OR($D69="",$E69=""),"",IFERROR(($E69-$D69)/$D69,""))</f>
        <v/>
      </c>
      <c r="M69" s="21">
        <f>IF($C69="","",IFERROR($C69-TODAY(),""))</f>
        <v/>
      </c>
      <c r="N69" s="22">
        <f>IF(COUNTA($A69:$H69)=0,"",IF($C69="","Lease End Date Missing - Review",IF($H69="","Status Missing - Review",IF(AND($H69="Documentation Complete",$K69=""),"Completion Date Missing - Review",IF($H69="Documentation Complete","Complete",IF($H69="Declined","Closed - Declined",IF($C69&lt;TODAY(),"Lease End Passed - Review",IF(AND($I69&lt;&gt;"",$I69&lt;=TODAY(),OR($H69="Not Started",$H69="Terms Drafted",$H69="Notice Due")),"Notice Timing - Review",IF(AND($J69&lt;&gt;"",$J69&lt;=TODAY(),OR($H69="Notice Sent",$H69="Awaiting Response")),"Response Timing - Review",IF(AND($L69&lt;&gt;"",$L69&gt;'Assumptions'!$B$7),"Change Threshold - Review",IF('Assumptions'!$B$6="","Planning Horizon Missing - Review",IF(OR($C69&lt;=TODAY()+'Assumptions'!$B$6,AND($I69&lt;&gt;"",$I69&lt;=TODAY()+'Assumptions'!$B$6)),"Upcoming","Scheduled"))))))))))))</f>
        <v/>
      </c>
      <c r="O69" s="14" t="n"/>
    </row>
    <row r="70">
      <c r="A70" s="14" t="n"/>
      <c r="B70" s="15" t="n"/>
      <c r="C70" s="37" t="n"/>
      <c r="D70" s="38" t="n"/>
      <c r="E70" s="38" t="n"/>
      <c r="F70" s="18" t="n"/>
      <c r="G70" s="14" t="n"/>
      <c r="H70" s="14" t="n"/>
      <c r="I70" s="41">
        <f>IF(OR($C70="",'Assumptions'!$B$4=""),"",IFERROR($C70-'Assumptions'!$B$4,""))</f>
        <v/>
      </c>
      <c r="J70" s="41">
        <f>IF(OR($I70="",'Assumptions'!$B$5=""),"",IFERROR($I70+'Assumptions'!$B$5,""))</f>
        <v/>
      </c>
      <c r="K70" s="37" t="n"/>
      <c r="L70" s="42">
        <f>IF(OR($D70="",$E70=""),"",IFERROR(($E70-$D70)/$D70,""))</f>
        <v/>
      </c>
      <c r="M70" s="25">
        <f>IF($C70="","",IFERROR($C70-TODAY(),""))</f>
        <v/>
      </c>
      <c r="N70" s="26">
        <f>IF(COUNTA($A70:$H70)=0,"",IF($C70="","Lease End Date Missing - Review",IF($H70="","Status Missing - Review",IF(AND($H70="Documentation Complete",$K70=""),"Completion Date Missing - Review",IF($H70="Documentation Complete","Complete",IF($H70="Declined","Closed - Declined",IF($C70&lt;TODAY(),"Lease End Passed - Review",IF(AND($I70&lt;&gt;"",$I70&lt;=TODAY(),OR($H70="Not Started",$H70="Terms Drafted",$H70="Notice Due")),"Notice Timing - Review",IF(AND($J70&lt;&gt;"",$J70&lt;=TODAY(),OR($H70="Notice Sent",$H70="Awaiting Response")),"Response Timing - Review",IF(AND($L70&lt;&gt;"",$L70&gt;'Assumptions'!$B$7),"Change Threshold - Review",IF('Assumptions'!$B$6="","Planning Horizon Missing - Review",IF(OR($C70&lt;=TODAY()+'Assumptions'!$B$6,AND($I70&lt;&gt;"",$I70&lt;=TODAY()+'Assumptions'!$B$6)),"Upcoming","Scheduled"))))))))))))</f>
        <v/>
      </c>
      <c r="O70" s="14" t="n"/>
    </row>
    <row r="71">
      <c r="A71" s="14" t="n"/>
      <c r="B71" s="15" t="n"/>
      <c r="C71" s="37" t="n"/>
      <c r="D71" s="38" t="n"/>
      <c r="E71" s="38" t="n"/>
      <c r="F71" s="18" t="n"/>
      <c r="G71" s="14" t="n"/>
      <c r="H71" s="14" t="n"/>
      <c r="I71" s="39">
        <f>IF(OR($C71="",'Assumptions'!$B$4=""),"",IFERROR($C71-'Assumptions'!$B$4,""))</f>
        <v/>
      </c>
      <c r="J71" s="39">
        <f>IF(OR($I71="",'Assumptions'!$B$5=""),"",IFERROR($I71+'Assumptions'!$B$5,""))</f>
        <v/>
      </c>
      <c r="K71" s="37" t="n"/>
      <c r="L71" s="40">
        <f>IF(OR($D71="",$E71=""),"",IFERROR(($E71-$D71)/$D71,""))</f>
        <v/>
      </c>
      <c r="M71" s="21">
        <f>IF($C71="","",IFERROR($C71-TODAY(),""))</f>
        <v/>
      </c>
      <c r="N71" s="22">
        <f>IF(COUNTA($A71:$H71)=0,"",IF($C71="","Lease End Date Missing - Review",IF($H71="","Status Missing - Review",IF(AND($H71="Documentation Complete",$K71=""),"Completion Date Missing - Review",IF($H71="Documentation Complete","Complete",IF($H71="Declined","Closed - Declined",IF($C71&lt;TODAY(),"Lease End Passed - Review",IF(AND($I71&lt;&gt;"",$I71&lt;=TODAY(),OR($H71="Not Started",$H71="Terms Drafted",$H71="Notice Due")),"Notice Timing - Review",IF(AND($J71&lt;&gt;"",$J71&lt;=TODAY(),OR($H71="Notice Sent",$H71="Awaiting Response")),"Response Timing - Review",IF(AND($L71&lt;&gt;"",$L71&gt;'Assumptions'!$B$7),"Change Threshold - Review",IF('Assumptions'!$B$6="","Planning Horizon Missing - Review",IF(OR($C71&lt;=TODAY()+'Assumptions'!$B$6,AND($I71&lt;&gt;"",$I71&lt;=TODAY()+'Assumptions'!$B$6)),"Upcoming","Scheduled"))))))))))))</f>
        <v/>
      </c>
      <c r="O71" s="14" t="n"/>
    </row>
    <row r="72">
      <c r="A72" s="14" t="n"/>
      <c r="B72" s="15" t="n"/>
      <c r="C72" s="37" t="n"/>
      <c r="D72" s="38" t="n"/>
      <c r="E72" s="38" t="n"/>
      <c r="F72" s="18" t="n"/>
      <c r="G72" s="14" t="n"/>
      <c r="H72" s="14" t="n"/>
      <c r="I72" s="41">
        <f>IF(OR($C72="",'Assumptions'!$B$4=""),"",IFERROR($C72-'Assumptions'!$B$4,""))</f>
        <v/>
      </c>
      <c r="J72" s="41">
        <f>IF(OR($I72="",'Assumptions'!$B$5=""),"",IFERROR($I72+'Assumptions'!$B$5,""))</f>
        <v/>
      </c>
      <c r="K72" s="37" t="n"/>
      <c r="L72" s="42">
        <f>IF(OR($D72="",$E72=""),"",IFERROR(($E72-$D72)/$D72,""))</f>
        <v/>
      </c>
      <c r="M72" s="25">
        <f>IF($C72="","",IFERROR($C72-TODAY(),""))</f>
        <v/>
      </c>
      <c r="N72" s="26">
        <f>IF(COUNTA($A72:$H72)=0,"",IF($C72="","Lease End Date Missing - Review",IF($H72="","Status Missing - Review",IF(AND($H72="Documentation Complete",$K72=""),"Completion Date Missing - Review",IF($H72="Documentation Complete","Complete",IF($H72="Declined","Closed - Declined",IF($C72&lt;TODAY(),"Lease End Passed - Review",IF(AND($I72&lt;&gt;"",$I72&lt;=TODAY(),OR($H72="Not Started",$H72="Terms Drafted",$H72="Notice Due")),"Notice Timing - Review",IF(AND($J72&lt;&gt;"",$J72&lt;=TODAY(),OR($H72="Notice Sent",$H72="Awaiting Response")),"Response Timing - Review",IF(AND($L72&lt;&gt;"",$L72&gt;'Assumptions'!$B$7),"Change Threshold - Review",IF('Assumptions'!$B$6="","Planning Horizon Missing - Review",IF(OR($C72&lt;=TODAY()+'Assumptions'!$B$6,AND($I72&lt;&gt;"",$I72&lt;=TODAY()+'Assumptions'!$B$6)),"Upcoming","Scheduled"))))))))))))</f>
        <v/>
      </c>
      <c r="O72" s="14" t="n"/>
    </row>
    <row r="73">
      <c r="A73" s="14" t="n"/>
      <c r="B73" s="15" t="n"/>
      <c r="C73" s="37" t="n"/>
      <c r="D73" s="38" t="n"/>
      <c r="E73" s="38" t="n"/>
      <c r="F73" s="18" t="n"/>
      <c r="G73" s="14" t="n"/>
      <c r="H73" s="14" t="n"/>
      <c r="I73" s="39">
        <f>IF(OR($C73="",'Assumptions'!$B$4=""),"",IFERROR($C73-'Assumptions'!$B$4,""))</f>
        <v/>
      </c>
      <c r="J73" s="39">
        <f>IF(OR($I73="",'Assumptions'!$B$5=""),"",IFERROR($I73+'Assumptions'!$B$5,""))</f>
        <v/>
      </c>
      <c r="K73" s="37" t="n"/>
      <c r="L73" s="40">
        <f>IF(OR($D73="",$E73=""),"",IFERROR(($E73-$D73)/$D73,""))</f>
        <v/>
      </c>
      <c r="M73" s="21">
        <f>IF($C73="","",IFERROR($C73-TODAY(),""))</f>
        <v/>
      </c>
      <c r="N73" s="22">
        <f>IF(COUNTA($A73:$H73)=0,"",IF($C73="","Lease End Date Missing - Review",IF($H73="","Status Missing - Review",IF(AND($H73="Documentation Complete",$K73=""),"Completion Date Missing - Review",IF($H73="Documentation Complete","Complete",IF($H73="Declined","Closed - Declined",IF($C73&lt;TODAY(),"Lease End Passed - Review",IF(AND($I73&lt;&gt;"",$I73&lt;=TODAY(),OR($H73="Not Started",$H73="Terms Drafted",$H73="Notice Due")),"Notice Timing - Review",IF(AND($J73&lt;&gt;"",$J73&lt;=TODAY(),OR($H73="Notice Sent",$H73="Awaiting Response")),"Response Timing - Review",IF(AND($L73&lt;&gt;"",$L73&gt;'Assumptions'!$B$7),"Change Threshold - Review",IF('Assumptions'!$B$6="","Planning Horizon Missing - Review",IF(OR($C73&lt;=TODAY()+'Assumptions'!$B$6,AND($I73&lt;&gt;"",$I73&lt;=TODAY()+'Assumptions'!$B$6)),"Upcoming","Scheduled"))))))))))))</f>
        <v/>
      </c>
      <c r="O73" s="14" t="n"/>
    </row>
    <row r="74">
      <c r="A74" s="14" t="n"/>
      <c r="B74" s="15" t="n"/>
      <c r="C74" s="37" t="n"/>
      <c r="D74" s="38" t="n"/>
      <c r="E74" s="38" t="n"/>
      <c r="F74" s="18" t="n"/>
      <c r="G74" s="14" t="n"/>
      <c r="H74" s="14" t="n"/>
      <c r="I74" s="41">
        <f>IF(OR($C74="",'Assumptions'!$B$4=""),"",IFERROR($C74-'Assumptions'!$B$4,""))</f>
        <v/>
      </c>
      <c r="J74" s="41">
        <f>IF(OR($I74="",'Assumptions'!$B$5=""),"",IFERROR($I74+'Assumptions'!$B$5,""))</f>
        <v/>
      </c>
      <c r="K74" s="37" t="n"/>
      <c r="L74" s="42">
        <f>IF(OR($D74="",$E74=""),"",IFERROR(($E74-$D74)/$D74,""))</f>
        <v/>
      </c>
      <c r="M74" s="25">
        <f>IF($C74="","",IFERROR($C74-TODAY(),""))</f>
        <v/>
      </c>
      <c r="N74" s="26">
        <f>IF(COUNTA($A74:$H74)=0,"",IF($C74="","Lease End Date Missing - Review",IF($H74="","Status Missing - Review",IF(AND($H74="Documentation Complete",$K74=""),"Completion Date Missing - Review",IF($H74="Documentation Complete","Complete",IF($H74="Declined","Closed - Declined",IF($C74&lt;TODAY(),"Lease End Passed - Review",IF(AND($I74&lt;&gt;"",$I74&lt;=TODAY(),OR($H74="Not Started",$H74="Terms Drafted",$H74="Notice Due")),"Notice Timing - Review",IF(AND($J74&lt;&gt;"",$J74&lt;=TODAY(),OR($H74="Notice Sent",$H74="Awaiting Response")),"Response Timing - Review",IF(AND($L74&lt;&gt;"",$L74&gt;'Assumptions'!$B$7),"Change Threshold - Review",IF('Assumptions'!$B$6="","Planning Horizon Missing - Review",IF(OR($C74&lt;=TODAY()+'Assumptions'!$B$6,AND($I74&lt;&gt;"",$I74&lt;=TODAY()+'Assumptions'!$B$6)),"Upcoming","Scheduled"))))))))))))</f>
        <v/>
      </c>
      <c r="O74" s="14" t="n"/>
    </row>
    <row r="75">
      <c r="A75" s="14" t="n"/>
      <c r="B75" s="15" t="n"/>
      <c r="C75" s="37" t="n"/>
      <c r="D75" s="38" t="n"/>
      <c r="E75" s="38" t="n"/>
      <c r="F75" s="18" t="n"/>
      <c r="G75" s="14" t="n"/>
      <c r="H75" s="14" t="n"/>
      <c r="I75" s="39">
        <f>IF(OR($C75="",'Assumptions'!$B$4=""),"",IFERROR($C75-'Assumptions'!$B$4,""))</f>
        <v/>
      </c>
      <c r="J75" s="39">
        <f>IF(OR($I75="",'Assumptions'!$B$5=""),"",IFERROR($I75+'Assumptions'!$B$5,""))</f>
        <v/>
      </c>
      <c r="K75" s="37" t="n"/>
      <c r="L75" s="40">
        <f>IF(OR($D75="",$E75=""),"",IFERROR(($E75-$D75)/$D75,""))</f>
        <v/>
      </c>
      <c r="M75" s="21">
        <f>IF($C75="","",IFERROR($C75-TODAY(),""))</f>
        <v/>
      </c>
      <c r="N75" s="22">
        <f>IF(COUNTA($A75:$H75)=0,"",IF($C75="","Lease End Date Missing - Review",IF($H75="","Status Missing - Review",IF(AND($H75="Documentation Complete",$K75=""),"Completion Date Missing - Review",IF($H75="Documentation Complete","Complete",IF($H75="Declined","Closed - Declined",IF($C75&lt;TODAY(),"Lease End Passed - Review",IF(AND($I75&lt;&gt;"",$I75&lt;=TODAY(),OR($H75="Not Started",$H75="Terms Drafted",$H75="Notice Due")),"Notice Timing - Review",IF(AND($J75&lt;&gt;"",$J75&lt;=TODAY(),OR($H75="Notice Sent",$H75="Awaiting Response")),"Response Timing - Review",IF(AND($L75&lt;&gt;"",$L75&gt;'Assumptions'!$B$7),"Change Threshold - Review",IF('Assumptions'!$B$6="","Planning Horizon Missing - Review",IF(OR($C75&lt;=TODAY()+'Assumptions'!$B$6,AND($I75&lt;&gt;"",$I75&lt;=TODAY()+'Assumptions'!$B$6)),"Upcoming","Scheduled"))))))))))))</f>
        <v/>
      </c>
      <c r="O75" s="14" t="n"/>
    </row>
    <row r="76">
      <c r="A76" s="14" t="n"/>
      <c r="B76" s="15" t="n"/>
      <c r="C76" s="37" t="n"/>
      <c r="D76" s="38" t="n"/>
      <c r="E76" s="38" t="n"/>
      <c r="F76" s="18" t="n"/>
      <c r="G76" s="14" t="n"/>
      <c r="H76" s="14" t="n"/>
      <c r="I76" s="41">
        <f>IF(OR($C76="",'Assumptions'!$B$4=""),"",IFERROR($C76-'Assumptions'!$B$4,""))</f>
        <v/>
      </c>
      <c r="J76" s="41">
        <f>IF(OR($I76="",'Assumptions'!$B$5=""),"",IFERROR($I76+'Assumptions'!$B$5,""))</f>
        <v/>
      </c>
      <c r="K76" s="37" t="n"/>
      <c r="L76" s="42">
        <f>IF(OR($D76="",$E76=""),"",IFERROR(($E76-$D76)/$D76,""))</f>
        <v/>
      </c>
      <c r="M76" s="25">
        <f>IF($C76="","",IFERROR($C76-TODAY(),""))</f>
        <v/>
      </c>
      <c r="N76" s="26">
        <f>IF(COUNTA($A76:$H76)=0,"",IF($C76="","Lease End Date Missing - Review",IF($H76="","Status Missing - Review",IF(AND($H76="Documentation Complete",$K76=""),"Completion Date Missing - Review",IF($H76="Documentation Complete","Complete",IF($H76="Declined","Closed - Declined",IF($C76&lt;TODAY(),"Lease End Passed - Review",IF(AND($I76&lt;&gt;"",$I76&lt;=TODAY(),OR($H76="Not Started",$H76="Terms Drafted",$H76="Notice Due")),"Notice Timing - Review",IF(AND($J76&lt;&gt;"",$J76&lt;=TODAY(),OR($H76="Notice Sent",$H76="Awaiting Response")),"Response Timing - Review",IF(AND($L76&lt;&gt;"",$L76&gt;'Assumptions'!$B$7),"Change Threshold - Review",IF('Assumptions'!$B$6="","Planning Horizon Missing - Review",IF(OR($C76&lt;=TODAY()+'Assumptions'!$B$6,AND($I76&lt;&gt;"",$I76&lt;=TODAY()+'Assumptions'!$B$6)),"Upcoming","Scheduled"))))))))))))</f>
        <v/>
      </c>
      <c r="O76" s="14" t="n"/>
    </row>
    <row r="77">
      <c r="A77" s="14" t="n"/>
      <c r="B77" s="15" t="n"/>
      <c r="C77" s="37" t="n"/>
      <c r="D77" s="38" t="n"/>
      <c r="E77" s="38" t="n"/>
      <c r="F77" s="18" t="n"/>
      <c r="G77" s="14" t="n"/>
      <c r="H77" s="14" t="n"/>
      <c r="I77" s="39">
        <f>IF(OR($C77="",'Assumptions'!$B$4=""),"",IFERROR($C77-'Assumptions'!$B$4,""))</f>
        <v/>
      </c>
      <c r="J77" s="39">
        <f>IF(OR($I77="",'Assumptions'!$B$5=""),"",IFERROR($I77+'Assumptions'!$B$5,""))</f>
        <v/>
      </c>
      <c r="K77" s="37" t="n"/>
      <c r="L77" s="40">
        <f>IF(OR($D77="",$E77=""),"",IFERROR(($E77-$D77)/$D77,""))</f>
        <v/>
      </c>
      <c r="M77" s="21">
        <f>IF($C77="","",IFERROR($C77-TODAY(),""))</f>
        <v/>
      </c>
      <c r="N77" s="22">
        <f>IF(COUNTA($A77:$H77)=0,"",IF($C77="","Lease End Date Missing - Review",IF($H77="","Status Missing - Review",IF(AND($H77="Documentation Complete",$K77=""),"Completion Date Missing - Review",IF($H77="Documentation Complete","Complete",IF($H77="Declined","Closed - Declined",IF($C77&lt;TODAY(),"Lease End Passed - Review",IF(AND($I77&lt;&gt;"",$I77&lt;=TODAY(),OR($H77="Not Started",$H77="Terms Drafted",$H77="Notice Due")),"Notice Timing - Review",IF(AND($J77&lt;&gt;"",$J77&lt;=TODAY(),OR($H77="Notice Sent",$H77="Awaiting Response")),"Response Timing - Review",IF(AND($L77&lt;&gt;"",$L77&gt;'Assumptions'!$B$7),"Change Threshold - Review",IF('Assumptions'!$B$6="","Planning Horizon Missing - Review",IF(OR($C77&lt;=TODAY()+'Assumptions'!$B$6,AND($I77&lt;&gt;"",$I77&lt;=TODAY()+'Assumptions'!$B$6)),"Upcoming","Scheduled"))))))))))))</f>
        <v/>
      </c>
      <c r="O77" s="14" t="n"/>
    </row>
    <row r="78">
      <c r="A78" s="14" t="n"/>
      <c r="B78" s="15" t="n"/>
      <c r="C78" s="37" t="n"/>
      <c r="D78" s="38" t="n"/>
      <c r="E78" s="38" t="n"/>
      <c r="F78" s="18" t="n"/>
      <c r="G78" s="14" t="n"/>
      <c r="H78" s="14" t="n"/>
      <c r="I78" s="41">
        <f>IF(OR($C78="",'Assumptions'!$B$4=""),"",IFERROR($C78-'Assumptions'!$B$4,""))</f>
        <v/>
      </c>
      <c r="J78" s="41">
        <f>IF(OR($I78="",'Assumptions'!$B$5=""),"",IFERROR($I78+'Assumptions'!$B$5,""))</f>
        <v/>
      </c>
      <c r="K78" s="37" t="n"/>
      <c r="L78" s="42">
        <f>IF(OR($D78="",$E78=""),"",IFERROR(($E78-$D78)/$D78,""))</f>
        <v/>
      </c>
      <c r="M78" s="25">
        <f>IF($C78="","",IFERROR($C78-TODAY(),""))</f>
        <v/>
      </c>
      <c r="N78" s="26">
        <f>IF(COUNTA($A78:$H78)=0,"",IF($C78="","Lease End Date Missing - Review",IF($H78="","Status Missing - Review",IF(AND($H78="Documentation Complete",$K78=""),"Completion Date Missing - Review",IF($H78="Documentation Complete","Complete",IF($H78="Declined","Closed - Declined",IF($C78&lt;TODAY(),"Lease End Passed - Review",IF(AND($I78&lt;&gt;"",$I78&lt;=TODAY(),OR($H78="Not Started",$H78="Terms Drafted",$H78="Notice Due")),"Notice Timing - Review",IF(AND($J78&lt;&gt;"",$J78&lt;=TODAY(),OR($H78="Notice Sent",$H78="Awaiting Response")),"Response Timing - Review",IF(AND($L78&lt;&gt;"",$L78&gt;'Assumptions'!$B$7),"Change Threshold - Review",IF('Assumptions'!$B$6="","Planning Horizon Missing - Review",IF(OR($C78&lt;=TODAY()+'Assumptions'!$B$6,AND($I78&lt;&gt;"",$I78&lt;=TODAY()+'Assumptions'!$B$6)),"Upcoming","Scheduled"))))))))))))</f>
        <v/>
      </c>
      <c r="O78" s="14" t="n"/>
    </row>
    <row r="79">
      <c r="A79" s="14" t="n"/>
      <c r="B79" s="15" t="n"/>
      <c r="C79" s="37" t="n"/>
      <c r="D79" s="38" t="n"/>
      <c r="E79" s="38" t="n"/>
      <c r="F79" s="18" t="n"/>
      <c r="G79" s="14" t="n"/>
      <c r="H79" s="14" t="n"/>
      <c r="I79" s="39">
        <f>IF(OR($C79="",'Assumptions'!$B$4=""),"",IFERROR($C79-'Assumptions'!$B$4,""))</f>
        <v/>
      </c>
      <c r="J79" s="39">
        <f>IF(OR($I79="",'Assumptions'!$B$5=""),"",IFERROR($I79+'Assumptions'!$B$5,""))</f>
        <v/>
      </c>
      <c r="K79" s="37" t="n"/>
      <c r="L79" s="40">
        <f>IF(OR($D79="",$E79=""),"",IFERROR(($E79-$D79)/$D79,""))</f>
        <v/>
      </c>
      <c r="M79" s="21">
        <f>IF($C79="","",IFERROR($C79-TODAY(),""))</f>
        <v/>
      </c>
      <c r="N79" s="22">
        <f>IF(COUNTA($A79:$H79)=0,"",IF($C79="","Lease End Date Missing - Review",IF($H79="","Status Missing - Review",IF(AND($H79="Documentation Complete",$K79=""),"Completion Date Missing - Review",IF($H79="Documentation Complete","Complete",IF($H79="Declined","Closed - Declined",IF($C79&lt;TODAY(),"Lease End Passed - Review",IF(AND($I79&lt;&gt;"",$I79&lt;=TODAY(),OR($H79="Not Started",$H79="Terms Drafted",$H79="Notice Due")),"Notice Timing - Review",IF(AND($J79&lt;&gt;"",$J79&lt;=TODAY(),OR($H79="Notice Sent",$H79="Awaiting Response")),"Response Timing - Review",IF(AND($L79&lt;&gt;"",$L79&gt;'Assumptions'!$B$7),"Change Threshold - Review",IF('Assumptions'!$B$6="","Planning Horizon Missing - Review",IF(OR($C79&lt;=TODAY()+'Assumptions'!$B$6,AND($I79&lt;&gt;"",$I79&lt;=TODAY()+'Assumptions'!$B$6)),"Upcoming","Scheduled"))))))))))))</f>
        <v/>
      </c>
      <c r="O79" s="14" t="n"/>
    </row>
    <row r="80">
      <c r="A80" s="14" t="n"/>
      <c r="B80" s="15" t="n"/>
      <c r="C80" s="37" t="n"/>
      <c r="D80" s="38" t="n"/>
      <c r="E80" s="38" t="n"/>
      <c r="F80" s="18" t="n"/>
      <c r="G80" s="14" t="n"/>
      <c r="H80" s="14" t="n"/>
      <c r="I80" s="41">
        <f>IF(OR($C80="",'Assumptions'!$B$4=""),"",IFERROR($C80-'Assumptions'!$B$4,""))</f>
        <v/>
      </c>
      <c r="J80" s="41">
        <f>IF(OR($I80="",'Assumptions'!$B$5=""),"",IFERROR($I80+'Assumptions'!$B$5,""))</f>
        <v/>
      </c>
      <c r="K80" s="37" t="n"/>
      <c r="L80" s="42">
        <f>IF(OR($D80="",$E80=""),"",IFERROR(($E80-$D80)/$D80,""))</f>
        <v/>
      </c>
      <c r="M80" s="25">
        <f>IF($C80="","",IFERROR($C80-TODAY(),""))</f>
        <v/>
      </c>
      <c r="N80" s="26">
        <f>IF(COUNTA($A80:$H80)=0,"",IF($C80="","Lease End Date Missing - Review",IF($H80="","Status Missing - Review",IF(AND($H80="Documentation Complete",$K80=""),"Completion Date Missing - Review",IF($H80="Documentation Complete","Complete",IF($H80="Declined","Closed - Declined",IF($C80&lt;TODAY(),"Lease End Passed - Review",IF(AND($I80&lt;&gt;"",$I80&lt;=TODAY(),OR($H80="Not Started",$H80="Terms Drafted",$H80="Notice Due")),"Notice Timing - Review",IF(AND($J80&lt;&gt;"",$J80&lt;=TODAY(),OR($H80="Notice Sent",$H80="Awaiting Response")),"Response Timing - Review",IF(AND($L80&lt;&gt;"",$L80&gt;'Assumptions'!$B$7),"Change Threshold - Review",IF('Assumptions'!$B$6="","Planning Horizon Missing - Review",IF(OR($C80&lt;=TODAY()+'Assumptions'!$B$6,AND($I80&lt;&gt;"",$I80&lt;=TODAY()+'Assumptions'!$B$6)),"Upcoming","Scheduled"))))))))))))</f>
        <v/>
      </c>
      <c r="O80" s="14" t="n"/>
    </row>
    <row r="81">
      <c r="A81" s="14" t="n"/>
      <c r="B81" s="15" t="n"/>
      <c r="C81" s="37" t="n"/>
      <c r="D81" s="38" t="n"/>
      <c r="E81" s="38" t="n"/>
      <c r="F81" s="18" t="n"/>
      <c r="G81" s="14" t="n"/>
      <c r="H81" s="14" t="n"/>
      <c r="I81" s="39">
        <f>IF(OR($C81="",'Assumptions'!$B$4=""),"",IFERROR($C81-'Assumptions'!$B$4,""))</f>
        <v/>
      </c>
      <c r="J81" s="39">
        <f>IF(OR($I81="",'Assumptions'!$B$5=""),"",IFERROR($I81+'Assumptions'!$B$5,""))</f>
        <v/>
      </c>
      <c r="K81" s="37" t="n"/>
      <c r="L81" s="40">
        <f>IF(OR($D81="",$E81=""),"",IFERROR(($E81-$D81)/$D81,""))</f>
        <v/>
      </c>
      <c r="M81" s="21">
        <f>IF($C81="","",IFERROR($C81-TODAY(),""))</f>
        <v/>
      </c>
      <c r="N81" s="22">
        <f>IF(COUNTA($A81:$H81)=0,"",IF($C81="","Lease End Date Missing - Review",IF($H81="","Status Missing - Review",IF(AND($H81="Documentation Complete",$K81=""),"Completion Date Missing - Review",IF($H81="Documentation Complete","Complete",IF($H81="Declined","Closed - Declined",IF($C81&lt;TODAY(),"Lease End Passed - Review",IF(AND($I81&lt;&gt;"",$I81&lt;=TODAY(),OR($H81="Not Started",$H81="Terms Drafted",$H81="Notice Due")),"Notice Timing - Review",IF(AND($J81&lt;&gt;"",$J81&lt;=TODAY(),OR($H81="Notice Sent",$H81="Awaiting Response")),"Response Timing - Review",IF(AND($L81&lt;&gt;"",$L81&gt;'Assumptions'!$B$7),"Change Threshold - Review",IF('Assumptions'!$B$6="","Planning Horizon Missing - Review",IF(OR($C81&lt;=TODAY()+'Assumptions'!$B$6,AND($I81&lt;&gt;"",$I81&lt;=TODAY()+'Assumptions'!$B$6)),"Upcoming","Scheduled"))))))))))))</f>
        <v/>
      </c>
      <c r="O81" s="14" t="n"/>
    </row>
    <row r="82">
      <c r="A82" s="14" t="n"/>
      <c r="B82" s="15" t="n"/>
      <c r="C82" s="37" t="n"/>
      <c r="D82" s="38" t="n"/>
      <c r="E82" s="38" t="n"/>
      <c r="F82" s="18" t="n"/>
      <c r="G82" s="14" t="n"/>
      <c r="H82" s="14" t="n"/>
      <c r="I82" s="41">
        <f>IF(OR($C82="",'Assumptions'!$B$4=""),"",IFERROR($C82-'Assumptions'!$B$4,""))</f>
        <v/>
      </c>
      <c r="J82" s="41">
        <f>IF(OR($I82="",'Assumptions'!$B$5=""),"",IFERROR($I82+'Assumptions'!$B$5,""))</f>
        <v/>
      </c>
      <c r="K82" s="37" t="n"/>
      <c r="L82" s="42">
        <f>IF(OR($D82="",$E82=""),"",IFERROR(($E82-$D82)/$D82,""))</f>
        <v/>
      </c>
      <c r="M82" s="25">
        <f>IF($C82="","",IFERROR($C82-TODAY(),""))</f>
        <v/>
      </c>
      <c r="N82" s="26">
        <f>IF(COUNTA($A82:$H82)=0,"",IF($C82="","Lease End Date Missing - Review",IF($H82="","Status Missing - Review",IF(AND($H82="Documentation Complete",$K82=""),"Completion Date Missing - Review",IF($H82="Documentation Complete","Complete",IF($H82="Declined","Closed - Declined",IF($C82&lt;TODAY(),"Lease End Passed - Review",IF(AND($I82&lt;&gt;"",$I82&lt;=TODAY(),OR($H82="Not Started",$H82="Terms Drafted",$H82="Notice Due")),"Notice Timing - Review",IF(AND($J82&lt;&gt;"",$J82&lt;=TODAY(),OR($H82="Notice Sent",$H82="Awaiting Response")),"Response Timing - Review",IF(AND($L82&lt;&gt;"",$L82&gt;'Assumptions'!$B$7),"Change Threshold - Review",IF('Assumptions'!$B$6="","Planning Horizon Missing - Review",IF(OR($C82&lt;=TODAY()+'Assumptions'!$B$6,AND($I82&lt;&gt;"",$I82&lt;=TODAY()+'Assumptions'!$B$6)),"Upcoming","Scheduled"))))))))))))</f>
        <v/>
      </c>
      <c r="O82" s="14" t="n"/>
    </row>
    <row r="83">
      <c r="A83" s="14" t="n"/>
      <c r="B83" s="15" t="n"/>
      <c r="C83" s="37" t="n"/>
      <c r="D83" s="38" t="n"/>
      <c r="E83" s="38" t="n"/>
      <c r="F83" s="18" t="n"/>
      <c r="G83" s="14" t="n"/>
      <c r="H83" s="14" t="n"/>
      <c r="I83" s="39">
        <f>IF(OR($C83="",'Assumptions'!$B$4=""),"",IFERROR($C83-'Assumptions'!$B$4,""))</f>
        <v/>
      </c>
      <c r="J83" s="39">
        <f>IF(OR($I83="",'Assumptions'!$B$5=""),"",IFERROR($I83+'Assumptions'!$B$5,""))</f>
        <v/>
      </c>
      <c r="K83" s="37" t="n"/>
      <c r="L83" s="40">
        <f>IF(OR($D83="",$E83=""),"",IFERROR(($E83-$D83)/$D83,""))</f>
        <v/>
      </c>
      <c r="M83" s="21">
        <f>IF($C83="","",IFERROR($C83-TODAY(),""))</f>
        <v/>
      </c>
      <c r="N83" s="22">
        <f>IF(COUNTA($A83:$H83)=0,"",IF($C83="","Lease End Date Missing - Review",IF($H83="","Status Missing - Review",IF(AND($H83="Documentation Complete",$K83=""),"Completion Date Missing - Review",IF($H83="Documentation Complete","Complete",IF($H83="Declined","Closed - Declined",IF($C83&lt;TODAY(),"Lease End Passed - Review",IF(AND($I83&lt;&gt;"",$I83&lt;=TODAY(),OR($H83="Not Started",$H83="Terms Drafted",$H83="Notice Due")),"Notice Timing - Review",IF(AND($J83&lt;&gt;"",$J83&lt;=TODAY(),OR($H83="Notice Sent",$H83="Awaiting Response")),"Response Timing - Review",IF(AND($L83&lt;&gt;"",$L83&gt;'Assumptions'!$B$7),"Change Threshold - Review",IF('Assumptions'!$B$6="","Planning Horizon Missing - Review",IF(OR($C83&lt;=TODAY()+'Assumptions'!$B$6,AND($I83&lt;&gt;"",$I83&lt;=TODAY()+'Assumptions'!$B$6)),"Upcoming","Scheduled"))))))))))))</f>
        <v/>
      </c>
      <c r="O83" s="14" t="n"/>
    </row>
    <row r="84">
      <c r="A84" s="14" t="n"/>
      <c r="B84" s="15" t="n"/>
      <c r="C84" s="37" t="n"/>
      <c r="D84" s="38" t="n"/>
      <c r="E84" s="38" t="n"/>
      <c r="F84" s="18" t="n"/>
      <c r="G84" s="14" t="n"/>
      <c r="H84" s="14" t="n"/>
      <c r="I84" s="41">
        <f>IF(OR($C84="",'Assumptions'!$B$4=""),"",IFERROR($C84-'Assumptions'!$B$4,""))</f>
        <v/>
      </c>
      <c r="J84" s="41">
        <f>IF(OR($I84="",'Assumptions'!$B$5=""),"",IFERROR($I84+'Assumptions'!$B$5,""))</f>
        <v/>
      </c>
      <c r="K84" s="37" t="n"/>
      <c r="L84" s="42">
        <f>IF(OR($D84="",$E84=""),"",IFERROR(($E84-$D84)/$D84,""))</f>
        <v/>
      </c>
      <c r="M84" s="25">
        <f>IF($C84="","",IFERROR($C84-TODAY(),""))</f>
        <v/>
      </c>
      <c r="N84" s="26">
        <f>IF(COUNTA($A84:$H84)=0,"",IF($C84="","Lease End Date Missing - Review",IF($H84="","Status Missing - Review",IF(AND($H84="Documentation Complete",$K84=""),"Completion Date Missing - Review",IF($H84="Documentation Complete","Complete",IF($H84="Declined","Closed - Declined",IF($C84&lt;TODAY(),"Lease End Passed - Review",IF(AND($I84&lt;&gt;"",$I84&lt;=TODAY(),OR($H84="Not Started",$H84="Terms Drafted",$H84="Notice Due")),"Notice Timing - Review",IF(AND($J84&lt;&gt;"",$J84&lt;=TODAY(),OR($H84="Notice Sent",$H84="Awaiting Response")),"Response Timing - Review",IF(AND($L84&lt;&gt;"",$L84&gt;'Assumptions'!$B$7),"Change Threshold - Review",IF('Assumptions'!$B$6="","Planning Horizon Missing - Review",IF(OR($C84&lt;=TODAY()+'Assumptions'!$B$6,AND($I84&lt;&gt;"",$I84&lt;=TODAY()+'Assumptions'!$B$6)),"Upcoming","Scheduled"))))))))))))</f>
        <v/>
      </c>
      <c r="O84" s="14" t="n"/>
    </row>
    <row r="85">
      <c r="A85" s="14" t="n"/>
      <c r="B85" s="15" t="n"/>
      <c r="C85" s="37" t="n"/>
      <c r="D85" s="38" t="n"/>
      <c r="E85" s="38" t="n"/>
      <c r="F85" s="18" t="n"/>
      <c r="G85" s="14" t="n"/>
      <c r="H85" s="14" t="n"/>
      <c r="I85" s="39">
        <f>IF(OR($C85="",'Assumptions'!$B$4=""),"",IFERROR($C85-'Assumptions'!$B$4,""))</f>
        <v/>
      </c>
      <c r="J85" s="39">
        <f>IF(OR($I85="",'Assumptions'!$B$5=""),"",IFERROR($I85+'Assumptions'!$B$5,""))</f>
        <v/>
      </c>
      <c r="K85" s="37" t="n"/>
      <c r="L85" s="40">
        <f>IF(OR($D85="",$E85=""),"",IFERROR(($E85-$D85)/$D85,""))</f>
        <v/>
      </c>
      <c r="M85" s="21">
        <f>IF($C85="","",IFERROR($C85-TODAY(),""))</f>
        <v/>
      </c>
      <c r="N85" s="22">
        <f>IF(COUNTA($A85:$H85)=0,"",IF($C85="","Lease End Date Missing - Review",IF($H85="","Status Missing - Review",IF(AND($H85="Documentation Complete",$K85=""),"Completion Date Missing - Review",IF($H85="Documentation Complete","Complete",IF($H85="Declined","Closed - Declined",IF($C85&lt;TODAY(),"Lease End Passed - Review",IF(AND($I85&lt;&gt;"",$I85&lt;=TODAY(),OR($H85="Not Started",$H85="Terms Drafted",$H85="Notice Due")),"Notice Timing - Review",IF(AND($J85&lt;&gt;"",$J85&lt;=TODAY(),OR($H85="Notice Sent",$H85="Awaiting Response")),"Response Timing - Review",IF(AND($L85&lt;&gt;"",$L85&gt;'Assumptions'!$B$7),"Change Threshold - Review",IF('Assumptions'!$B$6="","Planning Horizon Missing - Review",IF(OR($C85&lt;=TODAY()+'Assumptions'!$B$6,AND($I85&lt;&gt;"",$I85&lt;=TODAY()+'Assumptions'!$B$6)),"Upcoming","Scheduled"))))))))))))</f>
        <v/>
      </c>
      <c r="O85" s="14" t="n"/>
    </row>
    <row r="86">
      <c r="A86" s="14" t="n"/>
      <c r="B86" s="15" t="n"/>
      <c r="C86" s="37" t="n"/>
      <c r="D86" s="38" t="n"/>
      <c r="E86" s="38" t="n"/>
      <c r="F86" s="18" t="n"/>
      <c r="G86" s="14" t="n"/>
      <c r="H86" s="14" t="n"/>
      <c r="I86" s="41">
        <f>IF(OR($C86="",'Assumptions'!$B$4=""),"",IFERROR($C86-'Assumptions'!$B$4,""))</f>
        <v/>
      </c>
      <c r="J86" s="41">
        <f>IF(OR($I86="",'Assumptions'!$B$5=""),"",IFERROR($I86+'Assumptions'!$B$5,""))</f>
        <v/>
      </c>
      <c r="K86" s="37" t="n"/>
      <c r="L86" s="42">
        <f>IF(OR($D86="",$E86=""),"",IFERROR(($E86-$D86)/$D86,""))</f>
        <v/>
      </c>
      <c r="M86" s="25">
        <f>IF($C86="","",IFERROR($C86-TODAY(),""))</f>
        <v/>
      </c>
      <c r="N86" s="26">
        <f>IF(COUNTA($A86:$H86)=0,"",IF($C86="","Lease End Date Missing - Review",IF($H86="","Status Missing - Review",IF(AND($H86="Documentation Complete",$K86=""),"Completion Date Missing - Review",IF($H86="Documentation Complete","Complete",IF($H86="Declined","Closed - Declined",IF($C86&lt;TODAY(),"Lease End Passed - Review",IF(AND($I86&lt;&gt;"",$I86&lt;=TODAY(),OR($H86="Not Started",$H86="Terms Drafted",$H86="Notice Due")),"Notice Timing - Review",IF(AND($J86&lt;&gt;"",$J86&lt;=TODAY(),OR($H86="Notice Sent",$H86="Awaiting Response")),"Response Timing - Review",IF(AND($L86&lt;&gt;"",$L86&gt;'Assumptions'!$B$7),"Change Threshold - Review",IF('Assumptions'!$B$6="","Planning Horizon Missing - Review",IF(OR($C86&lt;=TODAY()+'Assumptions'!$B$6,AND($I86&lt;&gt;"",$I86&lt;=TODAY()+'Assumptions'!$B$6)),"Upcoming","Scheduled"))))))))))))</f>
        <v/>
      </c>
      <c r="O86" s="14" t="n"/>
    </row>
    <row r="87">
      <c r="A87" s="14" t="n"/>
      <c r="B87" s="15" t="n"/>
      <c r="C87" s="37" t="n"/>
      <c r="D87" s="38" t="n"/>
      <c r="E87" s="38" t="n"/>
      <c r="F87" s="18" t="n"/>
      <c r="G87" s="14" t="n"/>
      <c r="H87" s="14" t="n"/>
      <c r="I87" s="39">
        <f>IF(OR($C87="",'Assumptions'!$B$4=""),"",IFERROR($C87-'Assumptions'!$B$4,""))</f>
        <v/>
      </c>
      <c r="J87" s="39">
        <f>IF(OR($I87="",'Assumptions'!$B$5=""),"",IFERROR($I87+'Assumptions'!$B$5,""))</f>
        <v/>
      </c>
      <c r="K87" s="37" t="n"/>
      <c r="L87" s="40">
        <f>IF(OR($D87="",$E87=""),"",IFERROR(($E87-$D87)/$D87,""))</f>
        <v/>
      </c>
      <c r="M87" s="21">
        <f>IF($C87="","",IFERROR($C87-TODAY(),""))</f>
        <v/>
      </c>
      <c r="N87" s="22">
        <f>IF(COUNTA($A87:$H87)=0,"",IF($C87="","Lease End Date Missing - Review",IF($H87="","Status Missing - Review",IF(AND($H87="Documentation Complete",$K87=""),"Completion Date Missing - Review",IF($H87="Documentation Complete","Complete",IF($H87="Declined","Closed - Declined",IF($C87&lt;TODAY(),"Lease End Passed - Review",IF(AND($I87&lt;&gt;"",$I87&lt;=TODAY(),OR($H87="Not Started",$H87="Terms Drafted",$H87="Notice Due")),"Notice Timing - Review",IF(AND($J87&lt;&gt;"",$J87&lt;=TODAY(),OR($H87="Notice Sent",$H87="Awaiting Response")),"Response Timing - Review",IF(AND($L87&lt;&gt;"",$L87&gt;'Assumptions'!$B$7),"Change Threshold - Review",IF('Assumptions'!$B$6="","Planning Horizon Missing - Review",IF(OR($C87&lt;=TODAY()+'Assumptions'!$B$6,AND($I87&lt;&gt;"",$I87&lt;=TODAY()+'Assumptions'!$B$6)),"Upcoming","Scheduled"))))))))))))</f>
        <v/>
      </c>
      <c r="O87" s="14" t="n"/>
    </row>
    <row r="88">
      <c r="A88" s="14" t="n"/>
      <c r="B88" s="15" t="n"/>
      <c r="C88" s="37" t="n"/>
      <c r="D88" s="38" t="n"/>
      <c r="E88" s="38" t="n"/>
      <c r="F88" s="18" t="n"/>
      <c r="G88" s="14" t="n"/>
      <c r="H88" s="14" t="n"/>
      <c r="I88" s="41">
        <f>IF(OR($C88="",'Assumptions'!$B$4=""),"",IFERROR($C88-'Assumptions'!$B$4,""))</f>
        <v/>
      </c>
      <c r="J88" s="41">
        <f>IF(OR($I88="",'Assumptions'!$B$5=""),"",IFERROR($I88+'Assumptions'!$B$5,""))</f>
        <v/>
      </c>
      <c r="K88" s="37" t="n"/>
      <c r="L88" s="42">
        <f>IF(OR($D88="",$E88=""),"",IFERROR(($E88-$D88)/$D88,""))</f>
        <v/>
      </c>
      <c r="M88" s="25">
        <f>IF($C88="","",IFERROR($C88-TODAY(),""))</f>
        <v/>
      </c>
      <c r="N88" s="26">
        <f>IF(COUNTA($A88:$H88)=0,"",IF($C88="","Lease End Date Missing - Review",IF($H88="","Status Missing - Review",IF(AND($H88="Documentation Complete",$K88=""),"Completion Date Missing - Review",IF($H88="Documentation Complete","Complete",IF($H88="Declined","Closed - Declined",IF($C88&lt;TODAY(),"Lease End Passed - Review",IF(AND($I88&lt;&gt;"",$I88&lt;=TODAY(),OR($H88="Not Started",$H88="Terms Drafted",$H88="Notice Due")),"Notice Timing - Review",IF(AND($J88&lt;&gt;"",$J88&lt;=TODAY(),OR($H88="Notice Sent",$H88="Awaiting Response")),"Response Timing - Review",IF(AND($L88&lt;&gt;"",$L88&gt;'Assumptions'!$B$7),"Change Threshold - Review",IF('Assumptions'!$B$6="","Planning Horizon Missing - Review",IF(OR($C88&lt;=TODAY()+'Assumptions'!$B$6,AND($I88&lt;&gt;"",$I88&lt;=TODAY()+'Assumptions'!$B$6)),"Upcoming","Scheduled"))))))))))))</f>
        <v/>
      </c>
      <c r="O88" s="14" t="n"/>
    </row>
    <row r="89">
      <c r="A89" s="14" t="n"/>
      <c r="B89" s="15" t="n"/>
      <c r="C89" s="37" t="n"/>
      <c r="D89" s="38" t="n"/>
      <c r="E89" s="38" t="n"/>
      <c r="F89" s="18" t="n"/>
      <c r="G89" s="14" t="n"/>
      <c r="H89" s="14" t="n"/>
      <c r="I89" s="39">
        <f>IF(OR($C89="",'Assumptions'!$B$4=""),"",IFERROR($C89-'Assumptions'!$B$4,""))</f>
        <v/>
      </c>
      <c r="J89" s="39">
        <f>IF(OR($I89="",'Assumptions'!$B$5=""),"",IFERROR($I89+'Assumptions'!$B$5,""))</f>
        <v/>
      </c>
      <c r="K89" s="37" t="n"/>
      <c r="L89" s="40">
        <f>IF(OR($D89="",$E89=""),"",IFERROR(($E89-$D89)/$D89,""))</f>
        <v/>
      </c>
      <c r="M89" s="21">
        <f>IF($C89="","",IFERROR($C89-TODAY(),""))</f>
        <v/>
      </c>
      <c r="N89" s="22">
        <f>IF(COUNTA($A89:$H89)=0,"",IF($C89="","Lease End Date Missing - Review",IF($H89="","Status Missing - Review",IF(AND($H89="Documentation Complete",$K89=""),"Completion Date Missing - Review",IF($H89="Documentation Complete","Complete",IF($H89="Declined","Closed - Declined",IF($C89&lt;TODAY(),"Lease End Passed - Review",IF(AND($I89&lt;&gt;"",$I89&lt;=TODAY(),OR($H89="Not Started",$H89="Terms Drafted",$H89="Notice Due")),"Notice Timing - Review",IF(AND($J89&lt;&gt;"",$J89&lt;=TODAY(),OR($H89="Notice Sent",$H89="Awaiting Response")),"Response Timing - Review",IF(AND($L89&lt;&gt;"",$L89&gt;'Assumptions'!$B$7),"Change Threshold - Review",IF('Assumptions'!$B$6="","Planning Horizon Missing - Review",IF(OR($C89&lt;=TODAY()+'Assumptions'!$B$6,AND($I89&lt;&gt;"",$I89&lt;=TODAY()+'Assumptions'!$B$6)),"Upcoming","Scheduled"))))))))))))</f>
        <v/>
      </c>
      <c r="O89" s="14" t="n"/>
    </row>
    <row r="90">
      <c r="A90" s="14" t="n"/>
      <c r="B90" s="15" t="n"/>
      <c r="C90" s="37" t="n"/>
      <c r="D90" s="38" t="n"/>
      <c r="E90" s="38" t="n"/>
      <c r="F90" s="18" t="n"/>
      <c r="G90" s="14" t="n"/>
      <c r="H90" s="14" t="n"/>
      <c r="I90" s="41">
        <f>IF(OR($C90="",'Assumptions'!$B$4=""),"",IFERROR($C90-'Assumptions'!$B$4,""))</f>
        <v/>
      </c>
      <c r="J90" s="41">
        <f>IF(OR($I90="",'Assumptions'!$B$5=""),"",IFERROR($I90+'Assumptions'!$B$5,""))</f>
        <v/>
      </c>
      <c r="K90" s="37" t="n"/>
      <c r="L90" s="42">
        <f>IF(OR($D90="",$E90=""),"",IFERROR(($E90-$D90)/$D90,""))</f>
        <v/>
      </c>
      <c r="M90" s="25">
        <f>IF($C90="","",IFERROR($C90-TODAY(),""))</f>
        <v/>
      </c>
      <c r="N90" s="26">
        <f>IF(COUNTA($A90:$H90)=0,"",IF($C90="","Lease End Date Missing - Review",IF($H90="","Status Missing - Review",IF(AND($H90="Documentation Complete",$K90=""),"Completion Date Missing - Review",IF($H90="Documentation Complete","Complete",IF($H90="Declined","Closed - Declined",IF($C90&lt;TODAY(),"Lease End Passed - Review",IF(AND($I90&lt;&gt;"",$I90&lt;=TODAY(),OR($H90="Not Started",$H90="Terms Drafted",$H90="Notice Due")),"Notice Timing - Review",IF(AND($J90&lt;&gt;"",$J90&lt;=TODAY(),OR($H90="Notice Sent",$H90="Awaiting Response")),"Response Timing - Review",IF(AND($L90&lt;&gt;"",$L90&gt;'Assumptions'!$B$7),"Change Threshold - Review",IF('Assumptions'!$B$6="","Planning Horizon Missing - Review",IF(OR($C90&lt;=TODAY()+'Assumptions'!$B$6,AND($I90&lt;&gt;"",$I90&lt;=TODAY()+'Assumptions'!$B$6)),"Upcoming","Scheduled"))))))))))))</f>
        <v/>
      </c>
      <c r="O90" s="14" t="n"/>
    </row>
    <row r="91">
      <c r="A91" s="14" t="n"/>
      <c r="B91" s="15" t="n"/>
      <c r="C91" s="37" t="n"/>
      <c r="D91" s="38" t="n"/>
      <c r="E91" s="38" t="n"/>
      <c r="F91" s="18" t="n"/>
      <c r="G91" s="14" t="n"/>
      <c r="H91" s="14" t="n"/>
      <c r="I91" s="39">
        <f>IF(OR($C91="",'Assumptions'!$B$4=""),"",IFERROR($C91-'Assumptions'!$B$4,""))</f>
        <v/>
      </c>
      <c r="J91" s="39">
        <f>IF(OR($I91="",'Assumptions'!$B$5=""),"",IFERROR($I91+'Assumptions'!$B$5,""))</f>
        <v/>
      </c>
      <c r="K91" s="37" t="n"/>
      <c r="L91" s="40">
        <f>IF(OR($D91="",$E91=""),"",IFERROR(($E91-$D91)/$D91,""))</f>
        <v/>
      </c>
      <c r="M91" s="21">
        <f>IF($C91="","",IFERROR($C91-TODAY(),""))</f>
        <v/>
      </c>
      <c r="N91" s="22">
        <f>IF(COUNTA($A91:$H91)=0,"",IF($C91="","Lease End Date Missing - Review",IF($H91="","Status Missing - Review",IF(AND($H91="Documentation Complete",$K91=""),"Completion Date Missing - Review",IF($H91="Documentation Complete","Complete",IF($H91="Declined","Closed - Declined",IF($C91&lt;TODAY(),"Lease End Passed - Review",IF(AND($I91&lt;&gt;"",$I91&lt;=TODAY(),OR($H91="Not Started",$H91="Terms Drafted",$H91="Notice Due")),"Notice Timing - Review",IF(AND($J91&lt;&gt;"",$J91&lt;=TODAY(),OR($H91="Notice Sent",$H91="Awaiting Response")),"Response Timing - Review",IF(AND($L91&lt;&gt;"",$L91&gt;'Assumptions'!$B$7),"Change Threshold - Review",IF('Assumptions'!$B$6="","Planning Horizon Missing - Review",IF(OR($C91&lt;=TODAY()+'Assumptions'!$B$6,AND($I91&lt;&gt;"",$I91&lt;=TODAY()+'Assumptions'!$B$6)),"Upcoming","Scheduled"))))))))))))</f>
        <v/>
      </c>
      <c r="O91" s="14" t="n"/>
    </row>
    <row r="92">
      <c r="A92" s="14" t="n"/>
      <c r="B92" s="15" t="n"/>
      <c r="C92" s="37" t="n"/>
      <c r="D92" s="38" t="n"/>
      <c r="E92" s="38" t="n"/>
      <c r="F92" s="18" t="n"/>
      <c r="G92" s="14" t="n"/>
      <c r="H92" s="14" t="n"/>
      <c r="I92" s="41">
        <f>IF(OR($C92="",'Assumptions'!$B$4=""),"",IFERROR($C92-'Assumptions'!$B$4,""))</f>
        <v/>
      </c>
      <c r="J92" s="41">
        <f>IF(OR($I92="",'Assumptions'!$B$5=""),"",IFERROR($I92+'Assumptions'!$B$5,""))</f>
        <v/>
      </c>
      <c r="K92" s="37" t="n"/>
      <c r="L92" s="42">
        <f>IF(OR($D92="",$E92=""),"",IFERROR(($E92-$D92)/$D92,""))</f>
        <v/>
      </c>
      <c r="M92" s="25">
        <f>IF($C92="","",IFERROR($C92-TODAY(),""))</f>
        <v/>
      </c>
      <c r="N92" s="26">
        <f>IF(COUNTA($A92:$H92)=0,"",IF($C92="","Lease End Date Missing - Review",IF($H92="","Status Missing - Review",IF(AND($H92="Documentation Complete",$K92=""),"Completion Date Missing - Review",IF($H92="Documentation Complete","Complete",IF($H92="Declined","Closed - Declined",IF($C92&lt;TODAY(),"Lease End Passed - Review",IF(AND($I92&lt;&gt;"",$I92&lt;=TODAY(),OR($H92="Not Started",$H92="Terms Drafted",$H92="Notice Due")),"Notice Timing - Review",IF(AND($J92&lt;&gt;"",$J92&lt;=TODAY(),OR($H92="Notice Sent",$H92="Awaiting Response")),"Response Timing - Review",IF(AND($L92&lt;&gt;"",$L92&gt;'Assumptions'!$B$7),"Change Threshold - Review",IF('Assumptions'!$B$6="","Planning Horizon Missing - Review",IF(OR($C92&lt;=TODAY()+'Assumptions'!$B$6,AND($I92&lt;&gt;"",$I92&lt;=TODAY()+'Assumptions'!$B$6)),"Upcoming","Scheduled"))))))))))))</f>
        <v/>
      </c>
      <c r="O92" s="14" t="n"/>
    </row>
    <row r="93">
      <c r="A93" s="14" t="n"/>
      <c r="B93" s="15" t="n"/>
      <c r="C93" s="37" t="n"/>
      <c r="D93" s="38" t="n"/>
      <c r="E93" s="38" t="n"/>
      <c r="F93" s="18" t="n"/>
      <c r="G93" s="14" t="n"/>
      <c r="H93" s="14" t="n"/>
      <c r="I93" s="39">
        <f>IF(OR($C93="",'Assumptions'!$B$4=""),"",IFERROR($C93-'Assumptions'!$B$4,""))</f>
        <v/>
      </c>
      <c r="J93" s="39">
        <f>IF(OR($I93="",'Assumptions'!$B$5=""),"",IFERROR($I93+'Assumptions'!$B$5,""))</f>
        <v/>
      </c>
      <c r="K93" s="37" t="n"/>
      <c r="L93" s="40">
        <f>IF(OR($D93="",$E93=""),"",IFERROR(($E93-$D93)/$D93,""))</f>
        <v/>
      </c>
      <c r="M93" s="21">
        <f>IF($C93="","",IFERROR($C93-TODAY(),""))</f>
        <v/>
      </c>
      <c r="N93" s="22">
        <f>IF(COUNTA($A93:$H93)=0,"",IF($C93="","Lease End Date Missing - Review",IF($H93="","Status Missing - Review",IF(AND($H93="Documentation Complete",$K93=""),"Completion Date Missing - Review",IF($H93="Documentation Complete","Complete",IF($H93="Declined","Closed - Declined",IF($C93&lt;TODAY(),"Lease End Passed - Review",IF(AND($I93&lt;&gt;"",$I93&lt;=TODAY(),OR($H93="Not Started",$H93="Terms Drafted",$H93="Notice Due")),"Notice Timing - Review",IF(AND($J93&lt;&gt;"",$J93&lt;=TODAY(),OR($H93="Notice Sent",$H93="Awaiting Response")),"Response Timing - Review",IF(AND($L93&lt;&gt;"",$L93&gt;'Assumptions'!$B$7),"Change Threshold - Review",IF('Assumptions'!$B$6="","Planning Horizon Missing - Review",IF(OR($C93&lt;=TODAY()+'Assumptions'!$B$6,AND($I93&lt;&gt;"",$I93&lt;=TODAY()+'Assumptions'!$B$6)),"Upcoming","Scheduled"))))))))))))</f>
        <v/>
      </c>
      <c r="O93" s="14" t="n"/>
    </row>
    <row r="94">
      <c r="A94" s="14" t="n"/>
      <c r="B94" s="15" t="n"/>
      <c r="C94" s="37" t="n"/>
      <c r="D94" s="38" t="n"/>
      <c r="E94" s="38" t="n"/>
      <c r="F94" s="18" t="n"/>
      <c r="G94" s="14" t="n"/>
      <c r="H94" s="14" t="n"/>
      <c r="I94" s="41">
        <f>IF(OR($C94="",'Assumptions'!$B$4=""),"",IFERROR($C94-'Assumptions'!$B$4,""))</f>
        <v/>
      </c>
      <c r="J94" s="41">
        <f>IF(OR($I94="",'Assumptions'!$B$5=""),"",IFERROR($I94+'Assumptions'!$B$5,""))</f>
        <v/>
      </c>
      <c r="K94" s="37" t="n"/>
      <c r="L94" s="42">
        <f>IF(OR($D94="",$E94=""),"",IFERROR(($E94-$D94)/$D94,""))</f>
        <v/>
      </c>
      <c r="M94" s="25">
        <f>IF($C94="","",IFERROR($C94-TODAY(),""))</f>
        <v/>
      </c>
      <c r="N94" s="26">
        <f>IF(COUNTA($A94:$H94)=0,"",IF($C94="","Lease End Date Missing - Review",IF($H94="","Status Missing - Review",IF(AND($H94="Documentation Complete",$K94=""),"Completion Date Missing - Review",IF($H94="Documentation Complete","Complete",IF($H94="Declined","Closed - Declined",IF($C94&lt;TODAY(),"Lease End Passed - Review",IF(AND($I94&lt;&gt;"",$I94&lt;=TODAY(),OR($H94="Not Started",$H94="Terms Drafted",$H94="Notice Due")),"Notice Timing - Review",IF(AND($J94&lt;&gt;"",$J94&lt;=TODAY(),OR($H94="Notice Sent",$H94="Awaiting Response")),"Response Timing - Review",IF(AND($L94&lt;&gt;"",$L94&gt;'Assumptions'!$B$7),"Change Threshold - Review",IF('Assumptions'!$B$6="","Planning Horizon Missing - Review",IF(OR($C94&lt;=TODAY()+'Assumptions'!$B$6,AND($I94&lt;&gt;"",$I94&lt;=TODAY()+'Assumptions'!$B$6)),"Upcoming","Scheduled"))))))))))))</f>
        <v/>
      </c>
      <c r="O94" s="14" t="n"/>
    </row>
    <row r="95">
      <c r="A95" s="14" t="n"/>
      <c r="B95" s="15" t="n"/>
      <c r="C95" s="37" t="n"/>
      <c r="D95" s="38" t="n"/>
      <c r="E95" s="38" t="n"/>
      <c r="F95" s="18" t="n"/>
      <c r="G95" s="14" t="n"/>
      <c r="H95" s="14" t="n"/>
      <c r="I95" s="39">
        <f>IF(OR($C95="",'Assumptions'!$B$4=""),"",IFERROR($C95-'Assumptions'!$B$4,""))</f>
        <v/>
      </c>
      <c r="J95" s="39">
        <f>IF(OR($I95="",'Assumptions'!$B$5=""),"",IFERROR($I95+'Assumptions'!$B$5,""))</f>
        <v/>
      </c>
      <c r="K95" s="37" t="n"/>
      <c r="L95" s="40">
        <f>IF(OR($D95="",$E95=""),"",IFERROR(($E95-$D95)/$D95,""))</f>
        <v/>
      </c>
      <c r="M95" s="21">
        <f>IF($C95="","",IFERROR($C95-TODAY(),""))</f>
        <v/>
      </c>
      <c r="N95" s="22">
        <f>IF(COUNTA($A95:$H95)=0,"",IF($C95="","Lease End Date Missing - Review",IF($H95="","Status Missing - Review",IF(AND($H95="Documentation Complete",$K95=""),"Completion Date Missing - Review",IF($H95="Documentation Complete","Complete",IF($H95="Declined","Closed - Declined",IF($C95&lt;TODAY(),"Lease End Passed - Review",IF(AND($I95&lt;&gt;"",$I95&lt;=TODAY(),OR($H95="Not Started",$H95="Terms Drafted",$H95="Notice Due")),"Notice Timing - Review",IF(AND($J95&lt;&gt;"",$J95&lt;=TODAY(),OR($H95="Notice Sent",$H95="Awaiting Response")),"Response Timing - Review",IF(AND($L95&lt;&gt;"",$L95&gt;'Assumptions'!$B$7),"Change Threshold - Review",IF('Assumptions'!$B$6="","Planning Horizon Missing - Review",IF(OR($C95&lt;=TODAY()+'Assumptions'!$B$6,AND($I95&lt;&gt;"",$I95&lt;=TODAY()+'Assumptions'!$B$6)),"Upcoming","Scheduled"))))))))))))</f>
        <v/>
      </c>
      <c r="O95" s="14" t="n"/>
    </row>
    <row r="96">
      <c r="A96" s="14" t="n"/>
      <c r="B96" s="15" t="n"/>
      <c r="C96" s="37" t="n"/>
      <c r="D96" s="38" t="n"/>
      <c r="E96" s="38" t="n"/>
      <c r="F96" s="18" t="n"/>
      <c r="G96" s="14" t="n"/>
      <c r="H96" s="14" t="n"/>
      <c r="I96" s="41">
        <f>IF(OR($C96="",'Assumptions'!$B$4=""),"",IFERROR($C96-'Assumptions'!$B$4,""))</f>
        <v/>
      </c>
      <c r="J96" s="41">
        <f>IF(OR($I96="",'Assumptions'!$B$5=""),"",IFERROR($I96+'Assumptions'!$B$5,""))</f>
        <v/>
      </c>
      <c r="K96" s="37" t="n"/>
      <c r="L96" s="42">
        <f>IF(OR($D96="",$E96=""),"",IFERROR(($E96-$D96)/$D96,""))</f>
        <v/>
      </c>
      <c r="M96" s="25">
        <f>IF($C96="","",IFERROR($C96-TODAY(),""))</f>
        <v/>
      </c>
      <c r="N96" s="26">
        <f>IF(COUNTA($A96:$H96)=0,"",IF($C96="","Lease End Date Missing - Review",IF($H96="","Status Missing - Review",IF(AND($H96="Documentation Complete",$K96=""),"Completion Date Missing - Review",IF($H96="Documentation Complete","Complete",IF($H96="Declined","Closed - Declined",IF($C96&lt;TODAY(),"Lease End Passed - Review",IF(AND($I96&lt;&gt;"",$I96&lt;=TODAY(),OR($H96="Not Started",$H96="Terms Drafted",$H96="Notice Due")),"Notice Timing - Review",IF(AND($J96&lt;&gt;"",$J96&lt;=TODAY(),OR($H96="Notice Sent",$H96="Awaiting Response")),"Response Timing - Review",IF(AND($L96&lt;&gt;"",$L96&gt;'Assumptions'!$B$7),"Change Threshold - Review",IF('Assumptions'!$B$6="","Planning Horizon Missing - Review",IF(OR($C96&lt;=TODAY()+'Assumptions'!$B$6,AND($I96&lt;&gt;"",$I96&lt;=TODAY()+'Assumptions'!$B$6)),"Upcoming","Scheduled"))))))))))))</f>
        <v/>
      </c>
      <c r="O96" s="14" t="n"/>
    </row>
    <row r="97">
      <c r="A97" s="14" t="n"/>
      <c r="B97" s="15" t="n"/>
      <c r="C97" s="37" t="n"/>
      <c r="D97" s="38" t="n"/>
      <c r="E97" s="38" t="n"/>
      <c r="F97" s="18" t="n"/>
      <c r="G97" s="14" t="n"/>
      <c r="H97" s="14" t="n"/>
      <c r="I97" s="39">
        <f>IF(OR($C97="",'Assumptions'!$B$4=""),"",IFERROR($C97-'Assumptions'!$B$4,""))</f>
        <v/>
      </c>
      <c r="J97" s="39">
        <f>IF(OR($I97="",'Assumptions'!$B$5=""),"",IFERROR($I97+'Assumptions'!$B$5,""))</f>
        <v/>
      </c>
      <c r="K97" s="37" t="n"/>
      <c r="L97" s="40">
        <f>IF(OR($D97="",$E97=""),"",IFERROR(($E97-$D97)/$D97,""))</f>
        <v/>
      </c>
      <c r="M97" s="21">
        <f>IF($C97="","",IFERROR($C97-TODAY(),""))</f>
        <v/>
      </c>
      <c r="N97" s="22">
        <f>IF(COUNTA($A97:$H97)=0,"",IF($C97="","Lease End Date Missing - Review",IF($H97="","Status Missing - Review",IF(AND($H97="Documentation Complete",$K97=""),"Completion Date Missing - Review",IF($H97="Documentation Complete","Complete",IF($H97="Declined","Closed - Declined",IF($C97&lt;TODAY(),"Lease End Passed - Review",IF(AND($I97&lt;&gt;"",$I97&lt;=TODAY(),OR($H97="Not Started",$H97="Terms Drafted",$H97="Notice Due")),"Notice Timing - Review",IF(AND($J97&lt;&gt;"",$J97&lt;=TODAY(),OR($H97="Notice Sent",$H97="Awaiting Response")),"Response Timing - Review",IF(AND($L97&lt;&gt;"",$L97&gt;'Assumptions'!$B$7),"Change Threshold - Review",IF('Assumptions'!$B$6="","Planning Horizon Missing - Review",IF(OR($C97&lt;=TODAY()+'Assumptions'!$B$6,AND($I97&lt;&gt;"",$I97&lt;=TODAY()+'Assumptions'!$B$6)),"Upcoming","Scheduled"))))))))))))</f>
        <v/>
      </c>
      <c r="O97" s="14" t="n"/>
    </row>
    <row r="98">
      <c r="A98" s="14" t="n"/>
      <c r="B98" s="15" t="n"/>
      <c r="C98" s="37" t="n"/>
      <c r="D98" s="38" t="n"/>
      <c r="E98" s="38" t="n"/>
      <c r="F98" s="18" t="n"/>
      <c r="G98" s="14" t="n"/>
      <c r="H98" s="14" t="n"/>
      <c r="I98" s="41">
        <f>IF(OR($C98="",'Assumptions'!$B$4=""),"",IFERROR($C98-'Assumptions'!$B$4,""))</f>
        <v/>
      </c>
      <c r="J98" s="41">
        <f>IF(OR($I98="",'Assumptions'!$B$5=""),"",IFERROR($I98+'Assumptions'!$B$5,""))</f>
        <v/>
      </c>
      <c r="K98" s="37" t="n"/>
      <c r="L98" s="42">
        <f>IF(OR($D98="",$E98=""),"",IFERROR(($E98-$D98)/$D98,""))</f>
        <v/>
      </c>
      <c r="M98" s="25">
        <f>IF($C98="","",IFERROR($C98-TODAY(),""))</f>
        <v/>
      </c>
      <c r="N98" s="26">
        <f>IF(COUNTA($A98:$H98)=0,"",IF($C98="","Lease End Date Missing - Review",IF($H98="","Status Missing - Review",IF(AND($H98="Documentation Complete",$K98=""),"Completion Date Missing - Review",IF($H98="Documentation Complete","Complete",IF($H98="Declined","Closed - Declined",IF($C98&lt;TODAY(),"Lease End Passed - Review",IF(AND($I98&lt;&gt;"",$I98&lt;=TODAY(),OR($H98="Not Started",$H98="Terms Drafted",$H98="Notice Due")),"Notice Timing - Review",IF(AND($J98&lt;&gt;"",$J98&lt;=TODAY(),OR($H98="Notice Sent",$H98="Awaiting Response")),"Response Timing - Review",IF(AND($L98&lt;&gt;"",$L98&gt;'Assumptions'!$B$7),"Change Threshold - Review",IF('Assumptions'!$B$6="","Planning Horizon Missing - Review",IF(OR($C98&lt;=TODAY()+'Assumptions'!$B$6,AND($I98&lt;&gt;"",$I98&lt;=TODAY()+'Assumptions'!$B$6)),"Upcoming","Scheduled"))))))))))))</f>
        <v/>
      </c>
      <c r="O98" s="14" t="n"/>
    </row>
    <row r="99">
      <c r="A99" s="14" t="n"/>
      <c r="B99" s="15" t="n"/>
      <c r="C99" s="37" t="n"/>
      <c r="D99" s="38" t="n"/>
      <c r="E99" s="38" t="n"/>
      <c r="F99" s="18" t="n"/>
      <c r="G99" s="14" t="n"/>
      <c r="H99" s="14" t="n"/>
      <c r="I99" s="39">
        <f>IF(OR($C99="",'Assumptions'!$B$4=""),"",IFERROR($C99-'Assumptions'!$B$4,""))</f>
        <v/>
      </c>
      <c r="J99" s="39">
        <f>IF(OR($I99="",'Assumptions'!$B$5=""),"",IFERROR($I99+'Assumptions'!$B$5,""))</f>
        <v/>
      </c>
      <c r="K99" s="37" t="n"/>
      <c r="L99" s="40">
        <f>IF(OR($D99="",$E99=""),"",IFERROR(($E99-$D99)/$D99,""))</f>
        <v/>
      </c>
      <c r="M99" s="21">
        <f>IF($C99="","",IFERROR($C99-TODAY(),""))</f>
        <v/>
      </c>
      <c r="N99" s="22">
        <f>IF(COUNTA($A99:$H99)=0,"",IF($C99="","Lease End Date Missing - Review",IF($H99="","Status Missing - Review",IF(AND($H99="Documentation Complete",$K99=""),"Completion Date Missing - Review",IF($H99="Documentation Complete","Complete",IF($H99="Declined","Closed - Declined",IF($C99&lt;TODAY(),"Lease End Passed - Review",IF(AND($I99&lt;&gt;"",$I99&lt;=TODAY(),OR($H99="Not Started",$H99="Terms Drafted",$H99="Notice Due")),"Notice Timing - Review",IF(AND($J99&lt;&gt;"",$J99&lt;=TODAY(),OR($H99="Notice Sent",$H99="Awaiting Response")),"Response Timing - Review",IF(AND($L99&lt;&gt;"",$L99&gt;'Assumptions'!$B$7),"Change Threshold - Review",IF('Assumptions'!$B$6="","Planning Horizon Missing - Review",IF(OR($C99&lt;=TODAY()+'Assumptions'!$B$6,AND($I99&lt;&gt;"",$I99&lt;=TODAY()+'Assumptions'!$B$6)),"Upcoming","Scheduled"))))))))))))</f>
        <v/>
      </c>
      <c r="O99" s="14" t="n"/>
    </row>
    <row r="100">
      <c r="A100" s="14" t="n"/>
      <c r="B100" s="15" t="n"/>
      <c r="C100" s="37" t="n"/>
      <c r="D100" s="38" t="n"/>
      <c r="E100" s="38" t="n"/>
      <c r="F100" s="18" t="n"/>
      <c r="G100" s="14" t="n"/>
      <c r="H100" s="14" t="n"/>
      <c r="I100" s="41">
        <f>IF(OR($C100="",'Assumptions'!$B$4=""),"",IFERROR($C100-'Assumptions'!$B$4,""))</f>
        <v/>
      </c>
      <c r="J100" s="41">
        <f>IF(OR($I100="",'Assumptions'!$B$5=""),"",IFERROR($I100+'Assumptions'!$B$5,""))</f>
        <v/>
      </c>
      <c r="K100" s="37" t="n"/>
      <c r="L100" s="42">
        <f>IF(OR($D100="",$E100=""),"",IFERROR(($E100-$D100)/$D100,""))</f>
        <v/>
      </c>
      <c r="M100" s="25">
        <f>IF($C100="","",IFERROR($C100-TODAY(),""))</f>
        <v/>
      </c>
      <c r="N100" s="26">
        <f>IF(COUNTA($A100:$H100)=0,"",IF($C100="","Lease End Date Missing - Review",IF($H100="","Status Missing - Review",IF(AND($H100="Documentation Complete",$K100=""),"Completion Date Missing - Review",IF($H100="Documentation Complete","Complete",IF($H100="Declined","Closed - Declined",IF($C100&lt;TODAY(),"Lease End Passed - Review",IF(AND($I100&lt;&gt;"",$I100&lt;=TODAY(),OR($H100="Not Started",$H100="Terms Drafted",$H100="Notice Due")),"Notice Timing - Review",IF(AND($J100&lt;&gt;"",$J100&lt;=TODAY(),OR($H100="Notice Sent",$H100="Awaiting Response")),"Response Timing - Review",IF(AND($L100&lt;&gt;"",$L100&gt;'Assumptions'!$B$7),"Change Threshold - Review",IF('Assumptions'!$B$6="","Planning Horizon Missing - Review",IF(OR($C100&lt;=TODAY()+'Assumptions'!$B$6,AND($I100&lt;&gt;"",$I100&lt;=TODAY()+'Assumptions'!$B$6)),"Upcoming","Scheduled"))))))))))))</f>
        <v/>
      </c>
      <c r="O100" s="14" t="n"/>
    </row>
    <row r="101">
      <c r="A101" s="14" t="n"/>
      <c r="B101" s="15" t="n"/>
      <c r="C101" s="37" t="n"/>
      <c r="D101" s="38" t="n"/>
      <c r="E101" s="38" t="n"/>
      <c r="F101" s="18" t="n"/>
      <c r="G101" s="14" t="n"/>
      <c r="H101" s="14" t="n"/>
      <c r="I101" s="39">
        <f>IF(OR($C101="",'Assumptions'!$B$4=""),"",IFERROR($C101-'Assumptions'!$B$4,""))</f>
        <v/>
      </c>
      <c r="J101" s="39">
        <f>IF(OR($I101="",'Assumptions'!$B$5=""),"",IFERROR($I101+'Assumptions'!$B$5,""))</f>
        <v/>
      </c>
      <c r="K101" s="37" t="n"/>
      <c r="L101" s="40">
        <f>IF(OR($D101="",$E101=""),"",IFERROR(($E101-$D101)/$D101,""))</f>
        <v/>
      </c>
      <c r="M101" s="21">
        <f>IF($C101="","",IFERROR($C101-TODAY(),""))</f>
        <v/>
      </c>
      <c r="N101" s="22">
        <f>IF(COUNTA($A101:$H101)=0,"",IF($C101="","Lease End Date Missing - Review",IF($H101="","Status Missing - Review",IF(AND($H101="Documentation Complete",$K101=""),"Completion Date Missing - Review",IF($H101="Documentation Complete","Complete",IF($H101="Declined","Closed - Declined",IF($C101&lt;TODAY(),"Lease End Passed - Review",IF(AND($I101&lt;&gt;"",$I101&lt;=TODAY(),OR($H101="Not Started",$H101="Terms Drafted",$H101="Notice Due")),"Notice Timing - Review",IF(AND($J101&lt;&gt;"",$J101&lt;=TODAY(),OR($H101="Notice Sent",$H101="Awaiting Response")),"Response Timing - Review",IF(AND($L101&lt;&gt;"",$L101&gt;'Assumptions'!$B$7),"Change Threshold - Review",IF('Assumptions'!$B$6="","Planning Horizon Missing - Review",IF(OR($C101&lt;=TODAY()+'Assumptions'!$B$6,AND($I101&lt;&gt;"",$I101&lt;=TODAY()+'Assumptions'!$B$6)),"Upcoming","Scheduled"))))))))))))</f>
        <v/>
      </c>
      <c r="O101" s="14" t="n"/>
    </row>
    <row r="102">
      <c r="A102" s="14" t="n"/>
      <c r="B102" s="15" t="n"/>
      <c r="C102" s="37" t="n"/>
      <c r="D102" s="38" t="n"/>
      <c r="E102" s="38" t="n"/>
      <c r="F102" s="18" t="n"/>
      <c r="G102" s="14" t="n"/>
      <c r="H102" s="14" t="n"/>
      <c r="I102" s="41">
        <f>IF(OR($C102="",'Assumptions'!$B$4=""),"",IFERROR($C102-'Assumptions'!$B$4,""))</f>
        <v/>
      </c>
      <c r="J102" s="41">
        <f>IF(OR($I102="",'Assumptions'!$B$5=""),"",IFERROR($I102+'Assumptions'!$B$5,""))</f>
        <v/>
      </c>
      <c r="K102" s="37" t="n"/>
      <c r="L102" s="42">
        <f>IF(OR($D102="",$E102=""),"",IFERROR(($E102-$D102)/$D102,""))</f>
        <v/>
      </c>
      <c r="M102" s="25">
        <f>IF($C102="","",IFERROR($C102-TODAY(),""))</f>
        <v/>
      </c>
      <c r="N102" s="26">
        <f>IF(COUNTA($A102:$H102)=0,"",IF($C102="","Lease End Date Missing - Review",IF($H102="","Status Missing - Review",IF(AND($H102="Documentation Complete",$K102=""),"Completion Date Missing - Review",IF($H102="Documentation Complete","Complete",IF($H102="Declined","Closed - Declined",IF($C102&lt;TODAY(),"Lease End Passed - Review",IF(AND($I102&lt;&gt;"",$I102&lt;=TODAY(),OR($H102="Not Started",$H102="Terms Drafted",$H102="Notice Due")),"Notice Timing - Review",IF(AND($J102&lt;&gt;"",$J102&lt;=TODAY(),OR($H102="Notice Sent",$H102="Awaiting Response")),"Response Timing - Review",IF(AND($L102&lt;&gt;"",$L102&gt;'Assumptions'!$B$7),"Change Threshold - Review",IF('Assumptions'!$B$6="","Planning Horizon Missing - Review",IF(OR($C102&lt;=TODAY()+'Assumptions'!$B$6,AND($I102&lt;&gt;"",$I102&lt;=TODAY()+'Assumptions'!$B$6)),"Upcoming","Scheduled"))))))))))))</f>
        <v/>
      </c>
      <c r="O102" s="14" t="n"/>
    </row>
    <row r="103">
      <c r="A103" s="14" t="n"/>
      <c r="B103" s="15" t="n"/>
      <c r="C103" s="37" t="n"/>
      <c r="D103" s="38" t="n"/>
      <c r="E103" s="38" t="n"/>
      <c r="F103" s="18" t="n"/>
      <c r="G103" s="14" t="n"/>
      <c r="H103" s="14" t="n"/>
      <c r="I103" s="39">
        <f>IF(OR($C103="",'Assumptions'!$B$4=""),"",IFERROR($C103-'Assumptions'!$B$4,""))</f>
        <v/>
      </c>
      <c r="J103" s="39">
        <f>IF(OR($I103="",'Assumptions'!$B$5=""),"",IFERROR($I103+'Assumptions'!$B$5,""))</f>
        <v/>
      </c>
      <c r="K103" s="37" t="n"/>
      <c r="L103" s="40">
        <f>IF(OR($D103="",$E103=""),"",IFERROR(($E103-$D103)/$D103,""))</f>
        <v/>
      </c>
      <c r="M103" s="21">
        <f>IF($C103="","",IFERROR($C103-TODAY(),""))</f>
        <v/>
      </c>
      <c r="N103" s="22">
        <f>IF(COUNTA($A103:$H103)=0,"",IF($C103="","Lease End Date Missing - Review",IF($H103="","Status Missing - Review",IF(AND($H103="Documentation Complete",$K103=""),"Completion Date Missing - Review",IF($H103="Documentation Complete","Complete",IF($H103="Declined","Closed - Declined",IF($C103&lt;TODAY(),"Lease End Passed - Review",IF(AND($I103&lt;&gt;"",$I103&lt;=TODAY(),OR($H103="Not Started",$H103="Terms Drafted",$H103="Notice Due")),"Notice Timing - Review",IF(AND($J103&lt;&gt;"",$J103&lt;=TODAY(),OR($H103="Notice Sent",$H103="Awaiting Response")),"Response Timing - Review",IF(AND($L103&lt;&gt;"",$L103&gt;'Assumptions'!$B$7),"Change Threshold - Review",IF('Assumptions'!$B$6="","Planning Horizon Missing - Review",IF(OR($C103&lt;=TODAY()+'Assumptions'!$B$6,AND($I103&lt;&gt;"",$I103&lt;=TODAY()+'Assumptions'!$B$6)),"Upcoming","Scheduled"))))))))))))</f>
        <v/>
      </c>
      <c r="O103" s="14" t="n"/>
    </row>
    <row r="104">
      <c r="A104" s="14" t="n"/>
      <c r="B104" s="15" t="n"/>
      <c r="C104" s="37" t="n"/>
      <c r="D104" s="38" t="n"/>
      <c r="E104" s="38" t="n"/>
      <c r="F104" s="18" t="n"/>
      <c r="G104" s="14" t="n"/>
      <c r="H104" s="14" t="n"/>
      <c r="I104" s="41">
        <f>IF(OR($C104="",'Assumptions'!$B$4=""),"",IFERROR($C104-'Assumptions'!$B$4,""))</f>
        <v/>
      </c>
      <c r="J104" s="41">
        <f>IF(OR($I104="",'Assumptions'!$B$5=""),"",IFERROR($I104+'Assumptions'!$B$5,""))</f>
        <v/>
      </c>
      <c r="K104" s="37" t="n"/>
      <c r="L104" s="42">
        <f>IF(OR($D104="",$E104=""),"",IFERROR(($E104-$D104)/$D104,""))</f>
        <v/>
      </c>
      <c r="M104" s="25">
        <f>IF($C104="","",IFERROR($C104-TODAY(),""))</f>
        <v/>
      </c>
      <c r="N104" s="26">
        <f>IF(COUNTA($A104:$H104)=0,"",IF($C104="","Lease End Date Missing - Review",IF($H104="","Status Missing - Review",IF(AND($H104="Documentation Complete",$K104=""),"Completion Date Missing - Review",IF($H104="Documentation Complete","Complete",IF($H104="Declined","Closed - Declined",IF($C104&lt;TODAY(),"Lease End Passed - Review",IF(AND($I104&lt;&gt;"",$I104&lt;=TODAY(),OR($H104="Not Started",$H104="Terms Drafted",$H104="Notice Due")),"Notice Timing - Review",IF(AND($J104&lt;&gt;"",$J104&lt;=TODAY(),OR($H104="Notice Sent",$H104="Awaiting Response")),"Response Timing - Review",IF(AND($L104&lt;&gt;"",$L104&gt;'Assumptions'!$B$7),"Change Threshold - Review",IF('Assumptions'!$B$6="","Planning Horizon Missing - Review",IF(OR($C104&lt;=TODAY()+'Assumptions'!$B$6,AND($I104&lt;&gt;"",$I104&lt;=TODAY()+'Assumptions'!$B$6)),"Upcoming","Scheduled"))))))))))))</f>
        <v/>
      </c>
      <c r="O104" s="14" t="n"/>
    </row>
  </sheetData>
  <autoFilter ref="A4:O104"/>
  <mergeCells count="1">
    <mergeCell ref="A1:O1"/>
  </mergeCells>
  <conditionalFormatting sqref="N5:N104">
    <cfRule type="expression" priority="1" dxfId="0">
      <formula>ISNUMBER(SEARCH("Review",$N5))</formula>
    </cfRule>
    <cfRule type="expression" priority="2" dxfId="1">
      <formula>$N5="Complete"</formula>
    </cfRule>
    <cfRule type="expression" priority="3" dxfId="2">
      <formula>$N5="Upcoming"</formula>
    </cfRule>
  </conditionalFormatting>
  <conditionalFormatting sqref="I5:I104">
    <cfRule type="expression" priority="4" dxfId="0">
      <formula>AND($I5&lt;&gt;"",$I5&lt;=TODAY(),OR($H5="Not Started",$H5="Terms Drafted",$H5="Notice Due"))</formula>
    </cfRule>
  </conditionalFormatting>
  <conditionalFormatting sqref="J5:J104">
    <cfRule type="expression" priority="5" dxfId="0">
      <formula>AND($J5&lt;&gt;"",$J5&lt;=TODAY(),OR($H5="Notice Sent",$H5="Awaiting Response"))</formula>
    </cfRule>
  </conditionalFormatting>
  <dataValidations count="7">
    <dataValidation sqref="A5:A104" showDropDown="0" showInputMessage="1" showErrorMessage="1" allowBlank="0" errorTitle="Invalid Facility" error="Select a facility from the editable options on Assumptions." promptTitle="Facility" prompt="Select a fictional facility option." type="list">
      <formula1>$Q$5:$Q$8</formula1>
    </dataValidation>
    <dataValidation sqref="F5:F104" showDropDown="0" showInputMessage="0" showErrorMessage="1" allowBlank="0" errorTitle="Invalid Renewal Period" error="Select a renewal period from the editable options on Assumptions." type="list">
      <formula1>$T$5:$T$10</formula1>
    </dataValidation>
    <dataValidation sqref="G5:G104" showDropDown="0" showInputMessage="0" showErrorMessage="1" allowBlank="0" errorTitle="Invalid Record Owner" error="Select a record owner from the editable options on Assumptions." type="list">
      <formula1>$R$5:$R$9</formula1>
    </dataValidation>
    <dataValidation sqref="H5:H104" showDropDown="0" showInputMessage="0" showErrorMessage="1" allowBlank="0" errorTitle="Invalid Renewal Status" error="Select a renewal status from the editable options on Assumptions." type="list">
      <formula1>$S$5:$S$12</formula1>
    </dataValidation>
    <dataValidation sqref="C5:C104 K5:K104" showDropDown="0" showInputMessage="0" showErrorMessage="1" allowBlank="0" errorTitle="Invalid Date" error="Enter a date within the planning range shown on Assumptions." type="date" operator="between">
      <formula1>$U$5</formula1>
      <formula2>$U$6</formula2>
    </dataValidation>
    <dataValidation sqref="D5:E104" showDropDown="0" showInputMessage="0" showErrorMessage="1" allowBlank="0" errorTitle="Invalid Monthly Amount" error="Enter a monthly amount from $0.00 through the limit shown on Assumptions." type="decimal" operator="between">
      <formula1>0</formula1>
      <formula2>$U$7</formula2>
    </dataValidation>
    <dataValidation sqref="O5:O104" showDropDown="0" showInputMessage="0" showErrorMessage="1" allowBlank="0" errorTitle="Note Is Too Long" error="Shorten the note to the character limit shown on Assumptions." type="textLength" operator="lessThanOrEqual">
      <formula1>$U$8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H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5" customWidth="1" min="3" max="3"/>
    <col width="3" customWidth="1" min="4" max="4"/>
    <col width="25" customWidth="1" min="5" max="5"/>
    <col width="30" customWidth="1" min="6" max="6"/>
    <col width="37" customWidth="1" min="7" max="7"/>
    <col width="25" customWidth="1" min="8" max="8"/>
  </cols>
  <sheetData>
    <row r="1" ht="28" customHeight="1">
      <c r="A1" s="1" t="inlineStr">
        <is>
          <t>Self Storage Lease Renewal Tracker Assumptions</t>
        </is>
      </c>
      <c r="B1" s="31" t="n"/>
      <c r="C1" s="31" t="n"/>
      <c r="D1" s="31" t="n"/>
      <c r="E1" s="31" t="n"/>
      <c r="F1" s="31" t="n"/>
      <c r="G1" s="31" t="n"/>
      <c r="H1" s="32" t="n"/>
    </row>
    <row r="2" ht="34" customHeight="1">
      <c r="A2" s="4" t="inlineStr">
        <is>
          <t>Editable planning settings and stable options only. Review dates and terms manually; this workbook does not send notices or create official records.</t>
        </is>
      </c>
    </row>
    <row r="3">
      <c r="A3" s="5" t="inlineStr">
        <is>
          <t>Planning Setting</t>
        </is>
      </c>
      <c r="B3" s="5" t="inlineStr">
        <is>
          <t>Editable Value</t>
        </is>
      </c>
      <c r="C3" s="5" t="inlineStr">
        <is>
          <t>Planning Use</t>
        </is>
      </c>
      <c r="E3" s="5" t="inlineStr">
        <is>
          <t>Renewal Status</t>
        </is>
      </c>
      <c r="F3" s="5" t="inlineStr">
        <is>
          <t>Record Owner</t>
        </is>
      </c>
      <c r="G3" s="5" t="inlineStr">
        <is>
          <t>Facility</t>
        </is>
      </c>
      <c r="H3" s="5" t="inlineStr">
        <is>
          <t>Renewal Period (Months)</t>
        </is>
      </c>
    </row>
    <row r="4">
      <c r="A4" s="26" t="inlineStr">
        <is>
          <t>Notice Lead Days</t>
        </is>
      </c>
      <c r="B4" s="14" t="n">
        <v>45</v>
      </c>
      <c r="C4" s="26" t="inlineStr">
        <is>
          <t>Days before lease end used to calculate the notice due date.</t>
        </is>
      </c>
      <c r="E4" s="14" t="inlineStr">
        <is>
          <t>Not Started</t>
        </is>
      </c>
      <c r="F4" s="14" t="inlineStr">
        <is>
          <t>Avery Sample (Fictional)</t>
        </is>
      </c>
      <c r="G4" s="14" t="inlineStr">
        <is>
          <t>Blue Lantern Storage (Fictional)</t>
        </is>
      </c>
      <c r="H4" s="14" t="n">
        <v>1</v>
      </c>
    </row>
    <row r="5">
      <c r="A5" s="22" t="inlineStr">
        <is>
          <t>Response Window Days</t>
        </is>
      </c>
      <c r="B5" s="14" t="n">
        <v>14</v>
      </c>
      <c r="C5" s="22" t="inlineStr">
        <is>
          <t>Days after the notice due date used for the response due date.</t>
        </is>
      </c>
      <c r="E5" s="14" t="inlineStr">
        <is>
          <t>Terms Drafted</t>
        </is>
      </c>
      <c r="F5" s="14" t="inlineStr">
        <is>
          <t>Jordan Demo (Fictional)</t>
        </is>
      </c>
      <c r="G5" s="14" t="inlineStr">
        <is>
          <t>Copper Kite Storage (Fictional)</t>
        </is>
      </c>
      <c r="H5" s="14" t="n">
        <v>3</v>
      </c>
    </row>
    <row r="6">
      <c r="A6" s="26" t="inlineStr">
        <is>
          <t>Review Horizon Days</t>
        </is>
      </c>
      <c r="B6" s="14" t="n">
        <v>90</v>
      </c>
      <c r="C6" s="26" t="inlineStr">
        <is>
          <t>Days ahead used for the upcoming renewal indicator.</t>
        </is>
      </c>
      <c r="E6" s="14" t="inlineStr">
        <is>
          <t>Notice Due</t>
        </is>
      </c>
      <c r="F6" s="14" t="inlineStr">
        <is>
          <t>Morgan Placeholder (Fictional)</t>
        </is>
      </c>
      <c r="G6" s="14" t="inlineStr">
        <is>
          <t>Juniper Box Storage (Fictional)</t>
        </is>
      </c>
      <c r="H6" s="14" t="n">
        <v>6</v>
      </c>
    </row>
    <row r="7">
      <c r="A7" s="22" t="inlineStr">
        <is>
          <t>Internal Change Review Threshold</t>
        </is>
      </c>
      <c r="B7" s="43" t="n">
        <v>0.15</v>
      </c>
      <c r="C7" s="22" t="inlineStr">
        <is>
          <t>Internal planning prompt only; this is not a legal or contractual limit.</t>
        </is>
      </c>
      <c r="E7" s="14" t="inlineStr">
        <is>
          <t>Notice Sent</t>
        </is>
      </c>
      <c r="F7" s="14" t="inlineStr">
        <is>
          <t>Casey Example (Fictional)</t>
        </is>
      </c>
      <c r="G7" s="14" t="inlineStr">
        <is>
          <t>Desert Comet Storage (Fictional)</t>
        </is>
      </c>
      <c r="H7" s="14" t="n">
        <v>12</v>
      </c>
    </row>
    <row r="8">
      <c r="A8" s="26" t="inlineStr">
        <is>
          <t>Earliest Planning Date</t>
        </is>
      </c>
      <c r="B8" s="44" t="n">
        <v>44197</v>
      </c>
      <c r="C8" s="26" t="inlineStr">
        <is>
          <t>Earliest date accepted in the renewal tracker.</t>
        </is>
      </c>
      <c r="E8" s="14" t="inlineStr">
        <is>
          <t>Awaiting Response</t>
        </is>
      </c>
      <c r="F8" s="14" t="inlineStr">
        <is>
          <t>Riley Mock (Fictional)</t>
        </is>
      </c>
      <c r="G8" s="26" t="n"/>
      <c r="H8" s="14" t="n">
        <v>18</v>
      </c>
    </row>
    <row r="9">
      <c r="A9" s="22" t="inlineStr">
        <is>
          <t>Latest Planning Date</t>
        </is>
      </c>
      <c r="B9" s="44" t="n">
        <v>50040</v>
      </c>
      <c r="C9" s="22" t="inlineStr">
        <is>
          <t>Latest date accepted in the renewal tracker.</t>
        </is>
      </c>
      <c r="E9" s="14" t="inlineStr">
        <is>
          <t>Accepted</t>
        </is>
      </c>
      <c r="F9" s="22" t="n"/>
      <c r="G9" s="22" t="n"/>
      <c r="H9" s="14" t="n">
        <v>24</v>
      </c>
    </row>
    <row r="10">
      <c r="A10" s="26" t="inlineStr">
        <is>
          <t>Maximum Monthly Amount</t>
        </is>
      </c>
      <c r="B10" s="45" t="n">
        <v>100000</v>
      </c>
      <c r="C10" s="26" t="inlineStr">
        <is>
          <t>Entry limit used to catch likely amount errors.</t>
        </is>
      </c>
      <c r="E10" s="14" t="inlineStr">
        <is>
          <t>Declined</t>
        </is>
      </c>
      <c r="F10" s="26" t="n"/>
      <c r="G10" s="26" t="n"/>
      <c r="H10" s="26" t="n"/>
    </row>
    <row r="11">
      <c r="A11" s="22" t="inlineStr">
        <is>
          <t>Maximum Note Length</t>
        </is>
      </c>
      <c r="B11" s="30" t="n">
        <v>500</v>
      </c>
      <c r="C11" s="22" t="inlineStr">
        <is>
          <t>Maximum number of characters allowed in a note.</t>
        </is>
      </c>
      <c r="E11" s="14" t="inlineStr">
        <is>
          <t>Documentation Complete</t>
        </is>
      </c>
      <c r="F11" s="22" t="n"/>
      <c r="G11" s="22" t="n"/>
      <c r="H11" s="22" t="n"/>
    </row>
  </sheetData>
  <mergeCells count="1">
    <mergeCell ref="A1:H1"/>
  </mergeCells>
  <dataValidations count="5">
    <dataValidation sqref="B4:B6" showDropDown="0" showInputMessage="0" showErrorMessage="1" allowBlank="0" errorTitle="Invalid Number of Days" error="Enter a whole number from 0 through 365." type="whole" operator="between">
      <formula1>0</formula1>
      <formula2>365</formula2>
    </dataValidation>
    <dataValidation sqref="B7" showDropDown="0" showInputMessage="0" showErrorMessage="1" allowBlank="0" errorTitle="Invalid Percentage" error="Enter a percentage from 0% through 100%." type="decimal" operator="between">
      <formula1>0</formula1>
      <formula2>1</formula2>
    </dataValidation>
    <dataValidation sqref="B8:B9" showDropDown="0" showInputMessage="0" showErrorMessage="1" allowBlank="0" errorTitle="Invalid Planning Date" error="Enter a valid planning date within the permitted range." type="date" operator="between">
      <formula1>DATE(YEAR(TODAY())-20,1,1)</formula1>
      <formula2>DATE(YEAR(TODAY())+30,12,31)</formula2>
    </dataValidation>
    <dataValidation sqref="B10" showDropDown="0" showInputMessage="0" showErrorMessage="1" allowBlank="0" errorTitle="Invalid Amount Limit" error="Enter an amount from $0.00 through $1,000,000.00." type="decimal" operator="between">
      <formula1>0</formula1>
      <formula2>1000000</formula2>
    </dataValidation>
    <dataValidation sqref="B11" showDropDown="0" showInputMessage="0" showErrorMessage="1" allowBlank="0" errorTitle="Invalid Note Limit" error="Enter a whole number from 1 through 2,000." type="whole" operator="between">
      <formula1>1</formula1>
      <formula2>2000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2026-09-12T11:21:34Z</dcterms:created>
  <dcterms:modified xmlns:dcterms="http://purl.org/dc/terms/" xmlns:xsi="http://www.w3.org/2001/XMLSchema-instance" xsi:type="dcterms:W3CDTF">2026-09-12T11:21:35+00:00Z</dcterms:modified>
</cp:coreProperties>
</file>