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nrollment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'Enrollment Tracker'!$A$3:$L$123</definedName>
    <definedName name="_xlnm._FilterDatabase" localSheetId="2" hidden="1">'Assumptions'!$A$8:$E$12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6324F"/>
      <sz val="9"/>
    </font>
    <font>
      <name val="Calibri"/>
      <b val="1"/>
      <color rgb="0016324F"/>
      <sz val="10"/>
    </font>
    <font>
      <name val="Calibri"/>
      <color rgb="0016324F"/>
      <sz val="10"/>
    </font>
    <font>
      <name val="Calibri"/>
      <b val="1"/>
      <color rgb="00FFFFFF"/>
      <sz val="10"/>
    </font>
    <font>
      <name val="Calibri"/>
      <b val="1"/>
      <color rgb="00207A5B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147D8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Enrollment Status Mix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'Summary'!B17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'Summary'!$A$18:$A$21</f>
            </numRef>
          </cat>
          <val>
            <numRef>
              <f>'Summary'!$B$18:$B$21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07A5B"/>
    <outlinePr summaryBelow="1" summaryRight="1"/>
    <pageSetUpPr/>
  </sheetPr>
  <dimension ref="A1:H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Self Storage Insurance Enrollment Tracker Summary</t>
        </is>
      </c>
      <c r="B1" s="25" t="n"/>
      <c r="C1" s="25" t="n"/>
      <c r="D1" s="25" t="n"/>
      <c r="E1" s="25" t="n"/>
      <c r="F1" s="25" t="n"/>
      <c r="G1" s="25" t="n"/>
      <c r="H1" s="26" t="n"/>
    </row>
    <row r="2" ht="24" customHeight="1">
      <c r="A2" s="2" t="inlineStr">
        <is>
          <t>Indicators recalculate from the Enrollment Tracker and the editable as-of date on Assumptions.</t>
        </is>
      </c>
    </row>
    <row r="3"/>
    <row r="4" ht="23" customHeight="1">
      <c r="A4" s="3" t="inlineStr">
        <is>
          <t>Tracked units</t>
        </is>
      </c>
      <c r="B4" s="4">
        <f>COUNTIF('Enrollment Tracker'!$B$4:$B$123,"&lt;&gt;")</f>
        <v/>
      </c>
    </row>
    <row r="5" ht="23" customHeight="1">
      <c r="A5" s="3" t="inlineStr">
        <is>
          <t>Recorded choice rate</t>
        </is>
      </c>
      <c r="B5" s="27">
        <f>IFERROR((COUNTIF('Enrollment Tracker'!$C$4:$C$123,"Facility Plan")+COUNTIF('Enrollment Tracker'!$C$4:$C$123,"External Coverage")+COUNTIF('Enrollment Tracker'!$C$4:$C$123,"Declined"))/$B$4,"")</f>
        <v/>
      </c>
    </row>
    <row r="6" ht="23" customHeight="1">
      <c r="A6" s="3" t="inlineStr">
        <is>
          <t>Facility plan selections</t>
        </is>
      </c>
      <c r="B6" s="4">
        <f>IF($B$4=0,"",COUNTIF('Enrollment Tracker'!$C$4:$C$123,"Facility Plan"))</f>
        <v/>
      </c>
    </row>
    <row r="7" ht="23" customHeight="1">
      <c r="A7" s="3" t="inlineStr">
        <is>
          <t>External coverage selections</t>
        </is>
      </c>
      <c r="B7" s="4">
        <f>IF($B$4=0,"",COUNTIF('Enrollment Tracker'!$C$4:$C$123,"External Coverage"))</f>
        <v/>
      </c>
    </row>
    <row r="8" ht="23" customHeight="1">
      <c r="A8" s="3" t="inlineStr">
        <is>
          <t>Proof received</t>
        </is>
      </c>
      <c r="B8" s="4">
        <f>IF($B$4=0,"",COUNTIF('Enrollment Tracker'!$D$4:$D$123,"Received"))</f>
        <v/>
      </c>
    </row>
    <row r="9" ht="23" customHeight="1">
      <c r="A9" s="3" t="inlineStr">
        <is>
          <t>Action-needed records</t>
        </is>
      </c>
      <c r="B9" s="4">
        <f>IF($B$4=0,"",COUNTIF('Enrollment Tracker'!$H$4:$H$123,"Action Needed"))</f>
        <v/>
      </c>
    </row>
    <row r="10" ht="23" customHeight="1">
      <c r="A10" s="3" t="inlineStr">
        <is>
          <t>Past-due follow-ups</t>
        </is>
      </c>
      <c r="B10" s="4">
        <f>IF($B$4=0,"",COUNTIF('Enrollment Tracker'!$L$4:$L$123,"Past due"))</f>
        <v/>
      </c>
    </row>
    <row r="11" ht="23" customHeight="1">
      <c r="A11" s="3" t="inlineStr">
        <is>
          <t>Due-soon follow-ups</t>
        </is>
      </c>
      <c r="B11" s="4">
        <f>IF($B$4=0,"",COUNTIF('Enrollment Tracker'!$L$4:$L$123,"Due soon"))</f>
        <v/>
      </c>
    </row>
    <row r="12" ht="23" customHeight="1">
      <c r="A12" s="3" t="inlineStr">
        <is>
          <t>Follow-up date missing</t>
        </is>
      </c>
      <c r="B12" s="4">
        <f>IF($B$4=0,"",COUNTIF('Enrollment Tracker'!$L$4:$L$123,"Set follow-up date"))</f>
        <v/>
      </c>
    </row>
    <row r="13" ht="23" customHeight="1">
      <c r="A13" s="3" t="inlineStr">
        <is>
          <t>Monthly facility plan amount</t>
        </is>
      </c>
      <c r="B13" s="28">
        <f>IF($B$4=0,"",SUMIF('Enrollment Tracker'!$C$4:$C$123,"Facility Plan",'Enrollment Tracker'!$F$4:$F$123))</f>
        <v/>
      </c>
    </row>
    <row r="14" ht="23" customHeight="1">
      <c r="A14" s="3" t="inlineStr">
        <is>
          <t>Earliest entered follow-up due</t>
        </is>
      </c>
      <c r="B14" s="29">
        <f>IF(COUNT('Enrollment Tracker'!$I$4:$I$123)=0,"",MIN('Enrollment Tracker'!$I$4:$I$123))</f>
        <v/>
      </c>
    </row>
    <row r="15"/>
    <row r="16"/>
    <row r="17">
      <c r="A17" s="8" t="inlineStr">
        <is>
          <t>Enrollment Status</t>
        </is>
      </c>
      <c r="B17" s="8" t="inlineStr">
        <is>
          <t>Units</t>
        </is>
      </c>
    </row>
    <row r="18">
      <c r="A18" s="9" t="inlineStr">
        <is>
          <t>Pending Review</t>
        </is>
      </c>
      <c r="B18" s="10">
        <f>IF($B$4=0,"",COUNTIF('Enrollment Tracker'!$H$4:$H$123,$A18))</f>
        <v/>
      </c>
    </row>
    <row r="19">
      <c r="A19" s="11" t="inlineStr">
        <is>
          <t>Action Needed</t>
        </is>
      </c>
      <c r="B19" s="12">
        <f>IF($B$4=0,"",COUNTIF('Enrollment Tracker'!$H$4:$H$123,$A19))</f>
        <v/>
      </c>
    </row>
    <row r="20">
      <c r="A20" s="9" t="inlineStr">
        <is>
          <t>Complete</t>
        </is>
      </c>
      <c r="B20" s="10">
        <f>IF($B$4=0,"",COUNTIF('Enrollment Tracker'!$H$4:$H$123,$A20))</f>
        <v/>
      </c>
    </row>
    <row r="21">
      <c r="A21" s="11" t="inlineStr">
        <is>
          <t>Closed</t>
        </is>
      </c>
      <c r="B21" s="12">
        <f>IF($B$4=0,"",COUNTIF('Enrollment Tracker'!$H$4:$H$123,$A21))</f>
        <v/>
      </c>
    </row>
  </sheetData>
  <mergeCells count="1">
    <mergeCell ref="A1:H1"/>
  </mergeCells>
  <conditionalFormatting sqref="B10">
    <cfRule type="expression" priority="1" dxfId="0" stopIfTrue="1">
      <formula>AND(ISNUMBER($B10),$B10&gt;0)</formula>
    </cfRule>
  </conditionalFormatting>
  <conditionalFormatting sqref="B11:B12">
    <cfRule type="expression" priority="2" dxfId="1" stopIfTrue="1">
      <formula>AND(ISNUMBER($B11),$B11&gt;0)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324F"/>
    <outlinePr summaryBelow="1" summaryRight="1"/>
    <pageSetUpPr/>
  </sheetPr>
  <dimension ref="A1:L1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4" customWidth="1" min="2" max="2"/>
    <col width="20" customWidth="1" min="3" max="3"/>
    <col width="18" customWidth="1" min="4" max="4"/>
    <col width="15" customWidth="1" min="5" max="5"/>
    <col width="16" customWidth="1" min="6" max="6"/>
    <col width="27" customWidth="1" min="7" max="7"/>
    <col width="19" customWidth="1" min="8" max="8"/>
    <col width="15" customWidth="1" min="9" max="9"/>
    <col width="43" customWidth="1" min="10" max="10"/>
    <col width="18" customWidth="1" min="11" max="11"/>
    <col width="21" customWidth="1" min="12" max="12"/>
  </cols>
  <sheetData>
    <row r="1" ht="28" customHeight="1">
      <c r="A1" s="1" t="inlineStr">
        <is>
          <t>Self Storage Insurance Enrollment Tracker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 ht="30" customHeight="1">
      <c r="A2" s="13" t="inlineStr">
        <is>
          <t>Enter administrative choices and follow-up details in yellow cells. Review flags request human attention and do not send notices or update external systems.</t>
        </is>
      </c>
    </row>
    <row r="3" ht="34" customHeight="1">
      <c r="A3" s="14" t="inlineStr">
        <is>
          <t>Facility</t>
        </is>
      </c>
      <c r="B3" s="14" t="inlineStr">
        <is>
          <t>Unit</t>
        </is>
      </c>
      <c r="C3" s="14" t="inlineStr">
        <is>
          <t>Coverage Choice</t>
        </is>
      </c>
      <c r="D3" s="14" t="inlineStr">
        <is>
          <t>Proof Status</t>
        </is>
      </c>
      <c r="E3" s="14" t="inlineStr">
        <is>
          <t>Effective Date</t>
        </is>
      </c>
      <c r="F3" s="14" t="inlineStr">
        <is>
          <t>Monthly Amount</t>
        </is>
      </c>
      <c r="G3" s="14" t="inlineStr">
        <is>
          <t>Follow-up Owner</t>
        </is>
      </c>
      <c r="H3" s="14" t="inlineStr">
        <is>
          <t>Enrollment Status</t>
        </is>
      </c>
      <c r="I3" s="14" t="inlineStr">
        <is>
          <t>Follow-up Due</t>
        </is>
      </c>
      <c r="J3" s="14" t="inlineStr">
        <is>
          <t>Notes</t>
        </is>
      </c>
      <c r="K3" s="14" t="inlineStr">
        <is>
          <t>Days to Follow-up</t>
        </is>
      </c>
      <c r="L3" s="14" t="inlineStr">
        <is>
          <t>Review Flag</t>
        </is>
      </c>
    </row>
    <row r="4" ht="30" customHeight="1">
      <c r="A4" s="15" t="inlineStr">
        <is>
          <t>Fictional Pine Harbor Storage</t>
        </is>
      </c>
      <c r="B4" s="15" t="inlineStr">
        <is>
          <t>FIC-A101</t>
        </is>
      </c>
      <c r="C4" s="15" t="inlineStr">
        <is>
          <t>Facility Plan</t>
        </is>
      </c>
      <c r="D4" s="15" t="inlineStr">
        <is>
          <t>Not Required</t>
        </is>
      </c>
      <c r="E4" s="30" t="n">
        <v>46232</v>
      </c>
      <c r="F4" s="31" t="n">
        <v>24.95</v>
      </c>
      <c r="G4" s="15" t="inlineStr">
        <is>
          <t>Avery Quinn (Fictional)</t>
        </is>
      </c>
      <c r="H4" s="15" t="inlineStr">
        <is>
          <t>Complete</t>
        </is>
      </c>
      <c r="I4" s="30" t="n"/>
      <c r="J4" s="18" t="inlineStr">
        <is>
          <t>Fictional plan choice entered for administrative tracking.</t>
        </is>
      </c>
      <c r="K4" s="10">
        <f>IF($B4="","",IF(OR($I4="",Assumptions!$B$3=""),"",IFERROR($I4-Assumptions!$B$3,"")))</f>
        <v/>
      </c>
      <c r="L4" s="19">
        <f>IF($B4="","",IF(OR(Assumptions!$B$3="",Assumptions!$B$4=""),"Check assumptions",IF(OR($A4="",$C4="",$D4="",$G4="",$H4=""),"Complete record",IF(COUNTIFS($A$4:$A$123,$A4,$B$4:$B$123,$B4)&gt;1,"Duplicate unit",IF(AND(ISNUMBER($F4),Assumptions!$B$5&lt;&gt;"",$F4&gt;Assumptions!$B$5),"Amount review",IF(OR($H4="Complete",$H4="Closed"),IF(AND($C4="External Coverage",$D4&lt;&gt;"Received"),"Proof review","No action"),IF($I4="","Set follow-up date",IFERROR(IF($I4&lt;Assumptions!$B$3,"Past due",IF($I4&lt;=Assumptions!$B$3+Assumptions!$B$4,"Due soon","Scheduled")),"Review"))))))))</f>
        <v/>
      </c>
    </row>
    <row r="5" ht="30" customHeight="1">
      <c r="A5" s="15" t="inlineStr">
        <is>
          <t>Fictional Red Mesa Storage</t>
        </is>
      </c>
      <c r="B5" s="15" t="inlineStr">
        <is>
          <t>FIC-B204</t>
        </is>
      </c>
      <c r="C5" s="15" t="inlineStr">
        <is>
          <t>External Coverage</t>
        </is>
      </c>
      <c r="D5" s="15" t="inlineStr">
        <is>
          <t>Received</t>
        </is>
      </c>
      <c r="E5" s="30" t="n">
        <v>46157</v>
      </c>
      <c r="F5" s="31" t="n"/>
      <c r="G5" s="15" t="inlineStr">
        <is>
          <t>Jordan Lee (Fictional)</t>
        </is>
      </c>
      <c r="H5" s="15" t="inlineStr">
        <is>
          <t>Complete</t>
        </is>
      </c>
      <c r="I5" s="30" t="n">
        <v>46457</v>
      </c>
      <c r="J5" s="18" t="inlineStr">
        <is>
          <t>Fictional proof status entered for a later manual review.</t>
        </is>
      </c>
      <c r="K5" s="12">
        <f>IF($B5="","",IF(OR($I5="",Assumptions!$B$3=""),"",IFERROR($I5-Assumptions!$B$3,"")))</f>
        <v/>
      </c>
      <c r="L5" s="20">
        <f>IF($B5="","",IF(OR(Assumptions!$B$3="",Assumptions!$B$4=""),"Check assumptions",IF(OR($A5="",$C5="",$D5="",$G5="",$H5=""),"Complete record",IF(COUNTIFS($A$4:$A$123,$A5,$B$4:$B$123,$B5)&gt;1,"Duplicate unit",IF(AND(ISNUMBER($F5),Assumptions!$B$5&lt;&gt;"",$F5&gt;Assumptions!$B$5),"Amount review",IF(OR($H5="Complete",$H5="Closed"),IF(AND($C5="External Coverage",$D5&lt;&gt;"Received"),"Proof review","No action"),IF($I5="","Set follow-up date",IFERROR(IF($I5&lt;Assumptions!$B$3,"Past due",IF($I5&lt;=Assumptions!$B$3+Assumptions!$B$4,"Due soon","Scheduled")),"Review"))))))))</f>
        <v/>
      </c>
    </row>
    <row r="6" ht="30" customHeight="1">
      <c r="A6" s="15" t="inlineStr">
        <is>
          <t>Fictional Lake Lantern Storage</t>
        </is>
      </c>
      <c r="B6" s="15" t="inlineStr">
        <is>
          <t>FIC-C018</t>
        </is>
      </c>
      <c r="C6" s="15" t="inlineStr">
        <is>
          <t>External Coverage</t>
        </is>
      </c>
      <c r="D6" s="15" t="inlineStr">
        <is>
          <t>Requested</t>
        </is>
      </c>
      <c r="E6" s="30" t="n">
        <v>45912</v>
      </c>
      <c r="F6" s="31" t="n"/>
      <c r="G6" s="15" t="inlineStr">
        <is>
          <t>Morgan Reed (Fictional)</t>
        </is>
      </c>
      <c r="H6" s="15" t="inlineStr">
        <is>
          <t>Action Needed</t>
        </is>
      </c>
      <c r="I6" s="30" t="n">
        <v>46275</v>
      </c>
      <c r="J6" s="18" t="inlineStr">
        <is>
          <t>Human review requested for fictional proof.</t>
        </is>
      </c>
      <c r="K6" s="10">
        <f>IF($B6="","",IF(OR($I6="",Assumptions!$B$3=""),"",IFERROR($I6-Assumptions!$B$3,"")))</f>
        <v/>
      </c>
      <c r="L6" s="19">
        <f>IF($B6="","",IF(OR(Assumptions!$B$3="",Assumptions!$B$4=""),"Check assumptions",IF(OR($A6="",$C6="",$D6="",$G6="",$H6=""),"Complete record",IF(COUNTIFS($A$4:$A$123,$A6,$B$4:$B$123,$B6)&gt;1,"Duplicate unit",IF(AND(ISNUMBER($F6),Assumptions!$B$5&lt;&gt;"",$F6&gt;Assumptions!$B$5),"Amount review",IF(OR($H6="Complete",$H6="Closed"),IF(AND($C6="External Coverage",$D6&lt;&gt;"Received"),"Proof review","No action"),IF($I6="","Set follow-up date",IFERROR(IF($I6&lt;Assumptions!$B$3,"Past due",IF($I6&lt;=Assumptions!$B$3+Assumptions!$B$4,"Due soon","Scheduled")),"Review"))))))))</f>
        <v/>
      </c>
    </row>
    <row r="7" ht="30" customHeight="1">
      <c r="A7" s="15" t="inlineStr">
        <is>
          <t>Fictional Cedar Orbit Storage</t>
        </is>
      </c>
      <c r="B7" s="15" t="inlineStr">
        <is>
          <t>FIC-D311</t>
        </is>
      </c>
      <c r="C7" s="15" t="inlineStr">
        <is>
          <t>Pending Selection</t>
        </is>
      </c>
      <c r="D7" s="15" t="inlineStr">
        <is>
          <t>Not Required</t>
        </is>
      </c>
      <c r="E7" s="30" t="n"/>
      <c r="F7" s="31" t="n"/>
      <c r="G7" s="15" t="inlineStr">
        <is>
          <t>Casey Rowan (Fictional)</t>
        </is>
      </c>
      <c r="H7" s="15" t="inlineStr">
        <is>
          <t>Pending Review</t>
        </is>
      </c>
      <c r="I7" s="30" t="n">
        <v>46277</v>
      </c>
      <c r="J7" s="18" t="inlineStr">
        <is>
          <t>Fictional choice follow-up is due today.</t>
        </is>
      </c>
      <c r="K7" s="12">
        <f>IF($B7="","",IF(OR($I7="",Assumptions!$B$3=""),"",IFERROR($I7-Assumptions!$B$3,"")))</f>
        <v/>
      </c>
      <c r="L7" s="20">
        <f>IF($B7="","",IF(OR(Assumptions!$B$3="",Assumptions!$B$4=""),"Check assumptions",IF(OR($A7="",$C7="",$D7="",$G7="",$H7=""),"Complete record",IF(COUNTIFS($A$4:$A$123,$A7,$B$4:$B$123,$B7)&gt;1,"Duplicate unit",IF(AND(ISNUMBER($F7),Assumptions!$B$5&lt;&gt;"",$F7&gt;Assumptions!$B$5),"Amount review",IF(OR($H7="Complete",$H7="Closed"),IF(AND($C7="External Coverage",$D7&lt;&gt;"Received"),"Proof review","No action"),IF($I7="","Set follow-up date",IFERROR(IF($I7&lt;Assumptions!$B$3,"Past due",IF($I7&lt;=Assumptions!$B$3+Assumptions!$B$4,"Due soon","Scheduled")),"Review"))))))))</f>
        <v/>
      </c>
    </row>
    <row r="8" ht="30" customHeight="1">
      <c r="A8" s="15" t="inlineStr">
        <is>
          <t>Fictional Pine Harbor Storage</t>
        </is>
      </c>
      <c r="B8" s="15" t="inlineStr">
        <is>
          <t>FIC-A115</t>
        </is>
      </c>
      <c r="C8" s="15" t="inlineStr">
        <is>
          <t>Declined</t>
        </is>
      </c>
      <c r="D8" s="15" t="inlineStr">
        <is>
          <t>Not Required</t>
        </is>
      </c>
      <c r="E8" s="30" t="n"/>
      <c r="F8" s="31" t="n"/>
      <c r="G8" s="15" t="inlineStr">
        <is>
          <t>Avery Quinn (Fictional)</t>
        </is>
      </c>
      <c r="H8" s="15" t="inlineStr">
        <is>
          <t>Closed</t>
        </is>
      </c>
      <c r="I8" s="30" t="n"/>
      <c r="J8" s="18" t="inlineStr">
        <is>
          <t>Fictional decline entered for administrative review.</t>
        </is>
      </c>
      <c r="K8" s="10">
        <f>IF($B8="","",IF(OR($I8="",Assumptions!$B$3=""),"",IFERROR($I8-Assumptions!$B$3,"")))</f>
        <v/>
      </c>
      <c r="L8" s="19">
        <f>IF($B8="","",IF(OR(Assumptions!$B$3="",Assumptions!$B$4=""),"Check assumptions",IF(OR($A8="",$C8="",$D8="",$G8="",$H8=""),"Complete record",IF(COUNTIFS($A$4:$A$123,$A8,$B$4:$B$123,$B8)&gt;1,"Duplicate unit",IF(AND(ISNUMBER($F8),Assumptions!$B$5&lt;&gt;"",$F8&gt;Assumptions!$B$5),"Amount review",IF(OR($H8="Complete",$H8="Closed"),IF(AND($C8="External Coverage",$D8&lt;&gt;"Received"),"Proof review","No action"),IF($I8="","Set follow-up date",IFERROR(IF($I8&lt;Assumptions!$B$3,"Past due",IF($I8&lt;=Assumptions!$B$3+Assumptions!$B$4,"Due soon","Scheduled")),"Review"))))))))</f>
        <v/>
      </c>
    </row>
    <row r="9" ht="30" customHeight="1">
      <c r="A9" s="15" t="inlineStr">
        <is>
          <t>Fictional Red Mesa Storage</t>
        </is>
      </c>
      <c r="B9" s="15" t="inlineStr">
        <is>
          <t>FIC-B219</t>
        </is>
      </c>
      <c r="C9" s="15" t="inlineStr">
        <is>
          <t>Facility Plan</t>
        </is>
      </c>
      <c r="D9" s="15" t="inlineStr">
        <is>
          <t>Not Required</t>
        </is>
      </c>
      <c r="E9" s="30" t="n">
        <v>46277</v>
      </c>
      <c r="F9" s="31" t="n">
        <v>19.5</v>
      </c>
      <c r="G9" s="15" t="inlineStr">
        <is>
          <t>Jordan Lee (Fictional)</t>
        </is>
      </c>
      <c r="H9" s="15" t="inlineStr">
        <is>
          <t>Complete</t>
        </is>
      </c>
      <c r="I9" s="30" t="n"/>
      <c r="J9" s="18" t="inlineStr">
        <is>
          <t>Fictional effective date is today.</t>
        </is>
      </c>
      <c r="K9" s="12">
        <f>IF($B9="","",IF(OR($I9="",Assumptions!$B$3=""),"",IFERROR($I9-Assumptions!$B$3,"")))</f>
        <v/>
      </c>
      <c r="L9" s="20">
        <f>IF($B9="","",IF(OR(Assumptions!$B$3="",Assumptions!$B$4=""),"Check assumptions",IF(OR($A9="",$C9="",$D9="",$G9="",$H9=""),"Complete record",IF(COUNTIFS($A$4:$A$123,$A9,$B$4:$B$123,$B9)&gt;1,"Duplicate unit",IF(AND(ISNUMBER($F9),Assumptions!$B$5&lt;&gt;"",$F9&gt;Assumptions!$B$5),"Amount review",IF(OR($H9="Complete",$H9="Closed"),IF(AND($C9="External Coverage",$D9&lt;&gt;"Received"),"Proof review","No action"),IF($I9="","Set follow-up date",IFERROR(IF($I9&lt;Assumptions!$B$3,"Past due",IF($I9&lt;=Assumptions!$B$3+Assumptions!$B$4,"Due soon","Scheduled")),"Review"))))))))</f>
        <v/>
      </c>
    </row>
    <row r="10" ht="30" customHeight="1">
      <c r="A10" s="15" t="inlineStr">
        <is>
          <t>Fictional Lake Lantern Storage</t>
        </is>
      </c>
      <c r="B10" s="15" t="inlineStr">
        <is>
          <t>FIC-C027</t>
        </is>
      </c>
      <c r="C10" s="15" t="inlineStr">
        <is>
          <t>External Coverage</t>
        </is>
      </c>
      <c r="D10" s="15" t="inlineStr">
        <is>
          <t>Expired</t>
        </is>
      </c>
      <c r="E10" s="30" t="n">
        <v>45877</v>
      </c>
      <c r="F10" s="31" t="n"/>
      <c r="G10" s="15" t="inlineStr">
        <is>
          <t>Morgan Reed (Fictional)</t>
        </is>
      </c>
      <c r="H10" s="15" t="inlineStr">
        <is>
          <t>Action Needed</t>
        </is>
      </c>
      <c r="I10" s="30" t="n">
        <v>46291</v>
      </c>
      <c r="J10" s="18" t="inlineStr">
        <is>
          <t>Fictional proof review tests the due-soon boundary.</t>
        </is>
      </c>
      <c r="K10" s="10">
        <f>IF($B10="","",IF(OR($I10="",Assumptions!$B$3=""),"",IFERROR($I10-Assumptions!$B$3,"")))</f>
        <v/>
      </c>
      <c r="L10" s="19">
        <f>IF($B10="","",IF(OR(Assumptions!$B$3="",Assumptions!$B$4=""),"Check assumptions",IF(OR($A10="",$C10="",$D10="",$G10="",$H10=""),"Complete record",IF(COUNTIFS($A$4:$A$123,$A10,$B$4:$B$123,$B10)&gt;1,"Duplicate unit",IF(AND(ISNUMBER($F10),Assumptions!$B$5&lt;&gt;"",$F10&gt;Assumptions!$B$5),"Amount review",IF(OR($H10="Complete",$H10="Closed"),IF(AND($C10="External Coverage",$D10&lt;&gt;"Received"),"Proof review","No action"),IF($I10="","Set follow-up date",IFERROR(IF($I10&lt;Assumptions!$B$3,"Past due",IF($I10&lt;=Assumptions!$B$3+Assumptions!$B$4,"Due soon","Scheduled")),"Review"))))))))</f>
        <v/>
      </c>
    </row>
    <row r="11" ht="30" customHeight="1">
      <c r="A11" s="15" t="inlineStr">
        <is>
          <t>Fictional Cedar Orbit Storage</t>
        </is>
      </c>
      <c r="B11" s="15" t="inlineStr">
        <is>
          <t>FIC-D320</t>
        </is>
      </c>
      <c r="C11" s="15" t="inlineStr">
        <is>
          <t>Facility Plan</t>
        </is>
      </c>
      <c r="D11" s="15" t="inlineStr">
        <is>
          <t>Not Required</t>
        </is>
      </c>
      <c r="E11" s="30" t="n">
        <v>46267</v>
      </c>
      <c r="F11" s="31" t="n">
        <v>50</v>
      </c>
      <c r="G11" s="15" t="inlineStr">
        <is>
          <t>Casey Rowan (Fictional)</t>
        </is>
      </c>
      <c r="H11" s="15" t="inlineStr">
        <is>
          <t>Complete</t>
        </is>
      </c>
      <c r="I11" s="30" t="n"/>
      <c r="J11" s="18" t="inlineStr">
        <is>
          <t>Fictional amount equals the current review threshold.</t>
        </is>
      </c>
      <c r="K11" s="12">
        <f>IF($B11="","",IF(OR($I11="",Assumptions!$B$3=""),"",IFERROR($I11-Assumptions!$B$3,"")))</f>
        <v/>
      </c>
      <c r="L11" s="20">
        <f>IF($B11="","",IF(OR(Assumptions!$B$3="",Assumptions!$B$4=""),"Check assumptions",IF(OR($A11="",$C11="",$D11="",$G11="",$H11=""),"Complete record",IF(COUNTIFS($A$4:$A$123,$A11,$B$4:$B$123,$B11)&gt;1,"Duplicate unit",IF(AND(ISNUMBER($F11),Assumptions!$B$5&lt;&gt;"",$F11&gt;Assumptions!$B$5),"Amount review",IF(OR($H11="Complete",$H11="Closed"),IF(AND($C11="External Coverage",$D11&lt;&gt;"Received"),"Proof review","No action"),IF($I11="","Set follow-up date",IFERROR(IF($I11&lt;Assumptions!$B$3,"Past due",IF($I11&lt;=Assumptions!$B$3+Assumptions!$B$4,"Due soon","Scheduled")),"Review"))))))))</f>
        <v/>
      </c>
    </row>
    <row r="12" ht="30" customHeight="1">
      <c r="A12" s="15" t="inlineStr">
        <is>
          <t>Fictional Pine Harbor Storage</t>
        </is>
      </c>
      <c r="B12" s="15" t="inlineStr">
        <is>
          <t>FIC-A122</t>
        </is>
      </c>
      <c r="C12" s="15" t="inlineStr">
        <is>
          <t>External Coverage</t>
        </is>
      </c>
      <c r="D12" s="15" t="inlineStr">
        <is>
          <t>Received</t>
        </is>
      </c>
      <c r="E12" s="30" t="n">
        <v>46247</v>
      </c>
      <c r="F12" s="31" t="n"/>
      <c r="G12" s="15" t="inlineStr">
        <is>
          <t>Avery Quinn (Fictional)</t>
        </is>
      </c>
      <c r="H12" s="15" t="inlineStr">
        <is>
          <t>Complete</t>
        </is>
      </c>
      <c r="I12" s="30" t="n">
        <v>46642</v>
      </c>
      <c r="J12" s="18" t="inlineStr">
        <is>
          <t>Fictional future review date entered.</t>
        </is>
      </c>
      <c r="K12" s="10">
        <f>IF($B12="","",IF(OR($I12="",Assumptions!$B$3=""),"",IFERROR($I12-Assumptions!$B$3,"")))</f>
        <v/>
      </c>
      <c r="L12" s="19">
        <f>IF($B12="","",IF(OR(Assumptions!$B$3="",Assumptions!$B$4=""),"Check assumptions",IF(OR($A12="",$C12="",$D12="",$G12="",$H12=""),"Complete record",IF(COUNTIFS($A$4:$A$123,$A12,$B$4:$B$123,$B12)&gt;1,"Duplicate unit",IF(AND(ISNUMBER($F12),Assumptions!$B$5&lt;&gt;"",$F12&gt;Assumptions!$B$5),"Amount review",IF(OR($H12="Complete",$H12="Closed"),IF(AND($C12="External Coverage",$D12&lt;&gt;"Received"),"Proof review","No action"),IF($I12="","Set follow-up date",IFERROR(IF($I12&lt;Assumptions!$B$3,"Past due",IF($I12&lt;=Assumptions!$B$3+Assumptions!$B$4,"Due soon","Scheduled")),"Review"))))))))</f>
        <v/>
      </c>
    </row>
    <row r="13" ht="30" customHeight="1">
      <c r="A13" s="15" t="inlineStr">
        <is>
          <t>Fictional Red Mesa Storage</t>
        </is>
      </c>
      <c r="B13" s="15" t="inlineStr">
        <is>
          <t>FIC-B227</t>
        </is>
      </c>
      <c r="C13" s="15" t="inlineStr">
        <is>
          <t>Pending Selection</t>
        </is>
      </c>
      <c r="D13" s="15" t="inlineStr">
        <is>
          <t>Not Required</t>
        </is>
      </c>
      <c r="E13" s="30" t="n"/>
      <c r="F13" s="31" t="n"/>
      <c r="G13" s="15" t="inlineStr">
        <is>
          <t>Jordan Lee (Fictional)</t>
        </is>
      </c>
      <c r="H13" s="15" t="inlineStr">
        <is>
          <t>Action Needed</t>
        </is>
      </c>
      <c r="I13" s="30" t="n"/>
      <c r="J13" s="18" t="inlineStr">
        <is>
          <t>Fictional record intentionally tests a missing follow-up date.</t>
        </is>
      </c>
      <c r="K13" s="12">
        <f>IF($B13="","",IF(OR($I13="",Assumptions!$B$3=""),"",IFERROR($I13-Assumptions!$B$3,"")))</f>
        <v/>
      </c>
      <c r="L13" s="20">
        <f>IF($B13="","",IF(OR(Assumptions!$B$3="",Assumptions!$B$4=""),"Check assumptions",IF(OR($A13="",$C13="",$D13="",$G13="",$H13=""),"Complete record",IF(COUNTIFS($A$4:$A$123,$A13,$B$4:$B$123,$B13)&gt;1,"Duplicate unit",IF(AND(ISNUMBER($F13),Assumptions!$B$5&lt;&gt;"",$F13&gt;Assumptions!$B$5),"Amount review",IF(OR($H13="Complete",$H13="Closed"),IF(AND($C13="External Coverage",$D13&lt;&gt;"Received"),"Proof review","No action"),IF($I13="","Set follow-up date",IFERROR(IF($I13&lt;Assumptions!$B$3,"Past due",IF($I13&lt;=Assumptions!$B$3+Assumptions!$B$4,"Due soon","Scheduled")),"Review"))))))))</f>
        <v/>
      </c>
    </row>
    <row r="14" ht="30" customHeight="1">
      <c r="A14" s="15" t="n"/>
      <c r="B14" s="15" t="n"/>
      <c r="C14" s="15" t="n"/>
      <c r="D14" s="15" t="n"/>
      <c r="E14" s="30" t="n"/>
      <c r="F14" s="31" t="n"/>
      <c r="G14" s="15" t="n"/>
      <c r="H14" s="15" t="n"/>
      <c r="I14" s="30" t="n"/>
      <c r="J14" s="18" t="n"/>
      <c r="K14" s="10">
        <f>IF($B14="","",IF(OR($I14="",Assumptions!$B$3=""),"",IFERROR($I14-Assumptions!$B$3,"")))</f>
        <v/>
      </c>
      <c r="L14" s="19">
        <f>IF($B14="","",IF(OR(Assumptions!$B$3="",Assumptions!$B$4=""),"Check assumptions",IF(OR($A14="",$C14="",$D14="",$G14="",$H14=""),"Complete record",IF(COUNTIFS($A$4:$A$123,$A14,$B$4:$B$123,$B14)&gt;1,"Duplicate unit",IF(AND(ISNUMBER($F14),Assumptions!$B$5&lt;&gt;"",$F14&gt;Assumptions!$B$5),"Amount review",IF(OR($H14="Complete",$H14="Closed"),IF(AND($C14="External Coverage",$D14&lt;&gt;"Received"),"Proof review","No action"),IF($I14="","Set follow-up date",IFERROR(IF($I14&lt;Assumptions!$B$3,"Past due",IF($I14&lt;=Assumptions!$B$3+Assumptions!$B$4,"Due soon","Scheduled")),"Review"))))))))</f>
        <v/>
      </c>
    </row>
    <row r="15" ht="30" customHeight="1">
      <c r="A15" s="15" t="n"/>
      <c r="B15" s="15" t="n"/>
      <c r="C15" s="15" t="n"/>
      <c r="D15" s="15" t="n"/>
      <c r="E15" s="30" t="n"/>
      <c r="F15" s="31" t="n"/>
      <c r="G15" s="15" t="n"/>
      <c r="H15" s="15" t="n"/>
      <c r="I15" s="30" t="n"/>
      <c r="J15" s="18" t="n"/>
      <c r="K15" s="12">
        <f>IF($B15="","",IF(OR($I15="",Assumptions!$B$3=""),"",IFERROR($I15-Assumptions!$B$3,"")))</f>
        <v/>
      </c>
      <c r="L15" s="20">
        <f>IF($B15="","",IF(OR(Assumptions!$B$3="",Assumptions!$B$4=""),"Check assumptions",IF(OR($A15="",$C15="",$D15="",$G15="",$H15=""),"Complete record",IF(COUNTIFS($A$4:$A$123,$A15,$B$4:$B$123,$B15)&gt;1,"Duplicate unit",IF(AND(ISNUMBER($F15),Assumptions!$B$5&lt;&gt;"",$F15&gt;Assumptions!$B$5),"Amount review",IF(OR($H15="Complete",$H15="Closed"),IF(AND($C15="External Coverage",$D15&lt;&gt;"Received"),"Proof review","No action"),IF($I15="","Set follow-up date",IFERROR(IF($I15&lt;Assumptions!$B$3,"Past due",IF($I15&lt;=Assumptions!$B$3+Assumptions!$B$4,"Due soon","Scheduled")),"Review"))))))))</f>
        <v/>
      </c>
    </row>
    <row r="16" ht="30" customHeight="1">
      <c r="A16" s="15" t="n"/>
      <c r="B16" s="15" t="n"/>
      <c r="C16" s="15" t="n"/>
      <c r="D16" s="15" t="n"/>
      <c r="E16" s="30" t="n"/>
      <c r="F16" s="31" t="n"/>
      <c r="G16" s="15" t="n"/>
      <c r="H16" s="15" t="n"/>
      <c r="I16" s="30" t="n"/>
      <c r="J16" s="18" t="n"/>
      <c r="K16" s="10">
        <f>IF($B16="","",IF(OR($I16="",Assumptions!$B$3=""),"",IFERROR($I16-Assumptions!$B$3,"")))</f>
        <v/>
      </c>
      <c r="L16" s="19">
        <f>IF($B16="","",IF(OR(Assumptions!$B$3="",Assumptions!$B$4=""),"Check assumptions",IF(OR($A16="",$C16="",$D16="",$G16="",$H16=""),"Complete record",IF(COUNTIFS($A$4:$A$123,$A16,$B$4:$B$123,$B16)&gt;1,"Duplicate unit",IF(AND(ISNUMBER($F16),Assumptions!$B$5&lt;&gt;"",$F16&gt;Assumptions!$B$5),"Amount review",IF(OR($H16="Complete",$H16="Closed"),IF(AND($C16="External Coverage",$D16&lt;&gt;"Received"),"Proof review","No action"),IF($I16="","Set follow-up date",IFERROR(IF($I16&lt;Assumptions!$B$3,"Past due",IF($I16&lt;=Assumptions!$B$3+Assumptions!$B$4,"Due soon","Scheduled")),"Review"))))))))</f>
        <v/>
      </c>
    </row>
    <row r="17" ht="30" customHeight="1">
      <c r="A17" s="15" t="n"/>
      <c r="B17" s="15" t="n"/>
      <c r="C17" s="15" t="n"/>
      <c r="D17" s="15" t="n"/>
      <c r="E17" s="30" t="n"/>
      <c r="F17" s="31" t="n"/>
      <c r="G17" s="15" t="n"/>
      <c r="H17" s="15" t="n"/>
      <c r="I17" s="30" t="n"/>
      <c r="J17" s="18" t="n"/>
      <c r="K17" s="12">
        <f>IF($B17="","",IF(OR($I17="",Assumptions!$B$3=""),"",IFERROR($I17-Assumptions!$B$3,"")))</f>
        <v/>
      </c>
      <c r="L17" s="20">
        <f>IF($B17="","",IF(OR(Assumptions!$B$3="",Assumptions!$B$4=""),"Check assumptions",IF(OR($A17="",$C17="",$D17="",$G17="",$H17=""),"Complete record",IF(COUNTIFS($A$4:$A$123,$A17,$B$4:$B$123,$B17)&gt;1,"Duplicate unit",IF(AND(ISNUMBER($F17),Assumptions!$B$5&lt;&gt;"",$F17&gt;Assumptions!$B$5),"Amount review",IF(OR($H17="Complete",$H17="Closed"),IF(AND($C17="External Coverage",$D17&lt;&gt;"Received"),"Proof review","No action"),IF($I17="","Set follow-up date",IFERROR(IF($I17&lt;Assumptions!$B$3,"Past due",IF($I17&lt;=Assumptions!$B$3+Assumptions!$B$4,"Due soon","Scheduled")),"Review"))))))))</f>
        <v/>
      </c>
    </row>
    <row r="18" ht="30" customHeight="1">
      <c r="A18" s="15" t="n"/>
      <c r="B18" s="15" t="n"/>
      <c r="C18" s="15" t="n"/>
      <c r="D18" s="15" t="n"/>
      <c r="E18" s="30" t="n"/>
      <c r="F18" s="31" t="n"/>
      <c r="G18" s="15" t="n"/>
      <c r="H18" s="15" t="n"/>
      <c r="I18" s="30" t="n"/>
      <c r="J18" s="18" t="n"/>
      <c r="K18" s="10">
        <f>IF($B18="","",IF(OR($I18="",Assumptions!$B$3=""),"",IFERROR($I18-Assumptions!$B$3,"")))</f>
        <v/>
      </c>
      <c r="L18" s="19">
        <f>IF($B18="","",IF(OR(Assumptions!$B$3="",Assumptions!$B$4=""),"Check assumptions",IF(OR($A18="",$C18="",$D18="",$G18="",$H18=""),"Complete record",IF(COUNTIFS($A$4:$A$123,$A18,$B$4:$B$123,$B18)&gt;1,"Duplicate unit",IF(AND(ISNUMBER($F18),Assumptions!$B$5&lt;&gt;"",$F18&gt;Assumptions!$B$5),"Amount review",IF(OR($H18="Complete",$H18="Closed"),IF(AND($C18="External Coverage",$D18&lt;&gt;"Received"),"Proof review","No action"),IF($I18="","Set follow-up date",IFERROR(IF($I18&lt;Assumptions!$B$3,"Past due",IF($I18&lt;=Assumptions!$B$3+Assumptions!$B$4,"Due soon","Scheduled")),"Review"))))))))</f>
        <v/>
      </c>
    </row>
    <row r="19" ht="30" customHeight="1">
      <c r="A19" s="15" t="n"/>
      <c r="B19" s="15" t="n"/>
      <c r="C19" s="15" t="n"/>
      <c r="D19" s="15" t="n"/>
      <c r="E19" s="30" t="n"/>
      <c r="F19" s="31" t="n"/>
      <c r="G19" s="15" t="n"/>
      <c r="H19" s="15" t="n"/>
      <c r="I19" s="30" t="n"/>
      <c r="J19" s="18" t="n"/>
      <c r="K19" s="12">
        <f>IF($B19="","",IF(OR($I19="",Assumptions!$B$3=""),"",IFERROR($I19-Assumptions!$B$3,"")))</f>
        <v/>
      </c>
      <c r="L19" s="20">
        <f>IF($B19="","",IF(OR(Assumptions!$B$3="",Assumptions!$B$4=""),"Check assumptions",IF(OR($A19="",$C19="",$D19="",$G19="",$H19=""),"Complete record",IF(COUNTIFS($A$4:$A$123,$A19,$B$4:$B$123,$B19)&gt;1,"Duplicate unit",IF(AND(ISNUMBER($F19),Assumptions!$B$5&lt;&gt;"",$F19&gt;Assumptions!$B$5),"Amount review",IF(OR($H19="Complete",$H19="Closed"),IF(AND($C19="External Coverage",$D19&lt;&gt;"Received"),"Proof review","No action"),IF($I19="","Set follow-up date",IFERROR(IF($I19&lt;Assumptions!$B$3,"Past due",IF($I19&lt;=Assumptions!$B$3+Assumptions!$B$4,"Due soon","Scheduled")),"Review"))))))))</f>
        <v/>
      </c>
    </row>
    <row r="20" ht="30" customHeight="1">
      <c r="A20" s="15" t="n"/>
      <c r="B20" s="15" t="n"/>
      <c r="C20" s="15" t="n"/>
      <c r="D20" s="15" t="n"/>
      <c r="E20" s="30" t="n"/>
      <c r="F20" s="31" t="n"/>
      <c r="G20" s="15" t="n"/>
      <c r="H20" s="15" t="n"/>
      <c r="I20" s="30" t="n"/>
      <c r="J20" s="18" t="n"/>
      <c r="K20" s="10">
        <f>IF($B20="","",IF(OR($I20="",Assumptions!$B$3=""),"",IFERROR($I20-Assumptions!$B$3,"")))</f>
        <v/>
      </c>
      <c r="L20" s="19">
        <f>IF($B20="","",IF(OR(Assumptions!$B$3="",Assumptions!$B$4=""),"Check assumptions",IF(OR($A20="",$C20="",$D20="",$G20="",$H20=""),"Complete record",IF(COUNTIFS($A$4:$A$123,$A20,$B$4:$B$123,$B20)&gt;1,"Duplicate unit",IF(AND(ISNUMBER($F20),Assumptions!$B$5&lt;&gt;"",$F20&gt;Assumptions!$B$5),"Amount review",IF(OR($H20="Complete",$H20="Closed"),IF(AND($C20="External Coverage",$D20&lt;&gt;"Received"),"Proof review","No action"),IF($I20="","Set follow-up date",IFERROR(IF($I20&lt;Assumptions!$B$3,"Past due",IF($I20&lt;=Assumptions!$B$3+Assumptions!$B$4,"Due soon","Scheduled")),"Review"))))))))</f>
        <v/>
      </c>
    </row>
    <row r="21" ht="30" customHeight="1">
      <c r="A21" s="15" t="n"/>
      <c r="B21" s="15" t="n"/>
      <c r="C21" s="15" t="n"/>
      <c r="D21" s="15" t="n"/>
      <c r="E21" s="30" t="n"/>
      <c r="F21" s="31" t="n"/>
      <c r="G21" s="15" t="n"/>
      <c r="H21" s="15" t="n"/>
      <c r="I21" s="30" t="n"/>
      <c r="J21" s="18" t="n"/>
      <c r="K21" s="12">
        <f>IF($B21="","",IF(OR($I21="",Assumptions!$B$3=""),"",IFERROR($I21-Assumptions!$B$3,"")))</f>
        <v/>
      </c>
      <c r="L21" s="20">
        <f>IF($B21="","",IF(OR(Assumptions!$B$3="",Assumptions!$B$4=""),"Check assumptions",IF(OR($A21="",$C21="",$D21="",$G21="",$H21=""),"Complete record",IF(COUNTIFS($A$4:$A$123,$A21,$B$4:$B$123,$B21)&gt;1,"Duplicate unit",IF(AND(ISNUMBER($F21),Assumptions!$B$5&lt;&gt;"",$F21&gt;Assumptions!$B$5),"Amount review",IF(OR($H21="Complete",$H21="Closed"),IF(AND($C21="External Coverage",$D21&lt;&gt;"Received"),"Proof review","No action"),IF($I21="","Set follow-up date",IFERROR(IF($I21&lt;Assumptions!$B$3,"Past due",IF($I21&lt;=Assumptions!$B$3+Assumptions!$B$4,"Due soon","Scheduled")),"Review"))))))))</f>
        <v/>
      </c>
    </row>
    <row r="22" ht="30" customHeight="1">
      <c r="A22" s="15" t="n"/>
      <c r="B22" s="15" t="n"/>
      <c r="C22" s="15" t="n"/>
      <c r="D22" s="15" t="n"/>
      <c r="E22" s="30" t="n"/>
      <c r="F22" s="31" t="n"/>
      <c r="G22" s="15" t="n"/>
      <c r="H22" s="15" t="n"/>
      <c r="I22" s="30" t="n"/>
      <c r="J22" s="18" t="n"/>
      <c r="K22" s="10">
        <f>IF($B22="","",IF(OR($I22="",Assumptions!$B$3=""),"",IFERROR($I22-Assumptions!$B$3,"")))</f>
        <v/>
      </c>
      <c r="L22" s="19">
        <f>IF($B22="","",IF(OR(Assumptions!$B$3="",Assumptions!$B$4=""),"Check assumptions",IF(OR($A22="",$C22="",$D22="",$G22="",$H22=""),"Complete record",IF(COUNTIFS($A$4:$A$123,$A22,$B$4:$B$123,$B22)&gt;1,"Duplicate unit",IF(AND(ISNUMBER($F22),Assumptions!$B$5&lt;&gt;"",$F22&gt;Assumptions!$B$5),"Amount review",IF(OR($H22="Complete",$H22="Closed"),IF(AND($C22="External Coverage",$D22&lt;&gt;"Received"),"Proof review","No action"),IF($I22="","Set follow-up date",IFERROR(IF($I22&lt;Assumptions!$B$3,"Past due",IF($I22&lt;=Assumptions!$B$3+Assumptions!$B$4,"Due soon","Scheduled")),"Review"))))))))</f>
        <v/>
      </c>
    </row>
    <row r="23" ht="30" customHeight="1">
      <c r="A23" s="15" t="n"/>
      <c r="B23" s="15" t="n"/>
      <c r="C23" s="15" t="n"/>
      <c r="D23" s="15" t="n"/>
      <c r="E23" s="30" t="n"/>
      <c r="F23" s="31" t="n"/>
      <c r="G23" s="15" t="n"/>
      <c r="H23" s="15" t="n"/>
      <c r="I23" s="30" t="n"/>
      <c r="J23" s="18" t="n"/>
      <c r="K23" s="12">
        <f>IF($B23="","",IF(OR($I23="",Assumptions!$B$3=""),"",IFERROR($I23-Assumptions!$B$3,"")))</f>
        <v/>
      </c>
      <c r="L23" s="20">
        <f>IF($B23="","",IF(OR(Assumptions!$B$3="",Assumptions!$B$4=""),"Check assumptions",IF(OR($A23="",$C23="",$D23="",$G23="",$H23=""),"Complete record",IF(COUNTIFS($A$4:$A$123,$A23,$B$4:$B$123,$B23)&gt;1,"Duplicate unit",IF(AND(ISNUMBER($F23),Assumptions!$B$5&lt;&gt;"",$F23&gt;Assumptions!$B$5),"Amount review",IF(OR($H23="Complete",$H23="Closed"),IF(AND($C23="External Coverage",$D23&lt;&gt;"Received"),"Proof review","No action"),IF($I23="","Set follow-up date",IFERROR(IF($I23&lt;Assumptions!$B$3,"Past due",IF($I23&lt;=Assumptions!$B$3+Assumptions!$B$4,"Due soon","Scheduled")),"Review"))))))))</f>
        <v/>
      </c>
    </row>
    <row r="24" ht="30" customHeight="1">
      <c r="A24" s="15" t="n"/>
      <c r="B24" s="15" t="n"/>
      <c r="C24" s="15" t="n"/>
      <c r="D24" s="15" t="n"/>
      <c r="E24" s="30" t="n"/>
      <c r="F24" s="31" t="n"/>
      <c r="G24" s="15" t="n"/>
      <c r="H24" s="15" t="n"/>
      <c r="I24" s="30" t="n"/>
      <c r="J24" s="18" t="n"/>
      <c r="K24" s="10">
        <f>IF($B24="","",IF(OR($I24="",Assumptions!$B$3=""),"",IFERROR($I24-Assumptions!$B$3,"")))</f>
        <v/>
      </c>
      <c r="L24" s="19">
        <f>IF($B24="","",IF(OR(Assumptions!$B$3="",Assumptions!$B$4=""),"Check assumptions",IF(OR($A24="",$C24="",$D24="",$G24="",$H24=""),"Complete record",IF(COUNTIFS($A$4:$A$123,$A24,$B$4:$B$123,$B24)&gt;1,"Duplicate unit",IF(AND(ISNUMBER($F24),Assumptions!$B$5&lt;&gt;"",$F24&gt;Assumptions!$B$5),"Amount review",IF(OR($H24="Complete",$H24="Closed"),IF(AND($C24="External Coverage",$D24&lt;&gt;"Received"),"Proof review","No action"),IF($I24="","Set follow-up date",IFERROR(IF($I24&lt;Assumptions!$B$3,"Past due",IF($I24&lt;=Assumptions!$B$3+Assumptions!$B$4,"Due soon","Scheduled")),"Review"))))))))</f>
        <v/>
      </c>
    </row>
    <row r="25" ht="30" customHeight="1">
      <c r="A25" s="15" t="n"/>
      <c r="B25" s="15" t="n"/>
      <c r="C25" s="15" t="n"/>
      <c r="D25" s="15" t="n"/>
      <c r="E25" s="30" t="n"/>
      <c r="F25" s="31" t="n"/>
      <c r="G25" s="15" t="n"/>
      <c r="H25" s="15" t="n"/>
      <c r="I25" s="30" t="n"/>
      <c r="J25" s="18" t="n"/>
      <c r="K25" s="12">
        <f>IF($B25="","",IF(OR($I25="",Assumptions!$B$3=""),"",IFERROR($I25-Assumptions!$B$3,"")))</f>
        <v/>
      </c>
      <c r="L25" s="20">
        <f>IF($B25="","",IF(OR(Assumptions!$B$3="",Assumptions!$B$4=""),"Check assumptions",IF(OR($A25="",$C25="",$D25="",$G25="",$H25=""),"Complete record",IF(COUNTIFS($A$4:$A$123,$A25,$B$4:$B$123,$B25)&gt;1,"Duplicate unit",IF(AND(ISNUMBER($F25),Assumptions!$B$5&lt;&gt;"",$F25&gt;Assumptions!$B$5),"Amount review",IF(OR($H25="Complete",$H25="Closed"),IF(AND($C25="External Coverage",$D25&lt;&gt;"Received"),"Proof review","No action"),IF($I25="","Set follow-up date",IFERROR(IF($I25&lt;Assumptions!$B$3,"Past due",IF($I25&lt;=Assumptions!$B$3+Assumptions!$B$4,"Due soon","Scheduled")),"Review"))))))))</f>
        <v/>
      </c>
    </row>
    <row r="26" ht="30" customHeight="1">
      <c r="A26" s="15" t="n"/>
      <c r="B26" s="15" t="n"/>
      <c r="C26" s="15" t="n"/>
      <c r="D26" s="15" t="n"/>
      <c r="E26" s="30" t="n"/>
      <c r="F26" s="31" t="n"/>
      <c r="G26" s="15" t="n"/>
      <c r="H26" s="15" t="n"/>
      <c r="I26" s="30" t="n"/>
      <c r="J26" s="18" t="n"/>
      <c r="K26" s="10">
        <f>IF($B26="","",IF(OR($I26="",Assumptions!$B$3=""),"",IFERROR($I26-Assumptions!$B$3,"")))</f>
        <v/>
      </c>
      <c r="L26" s="19">
        <f>IF($B26="","",IF(OR(Assumptions!$B$3="",Assumptions!$B$4=""),"Check assumptions",IF(OR($A26="",$C26="",$D26="",$G26="",$H26=""),"Complete record",IF(COUNTIFS($A$4:$A$123,$A26,$B$4:$B$123,$B26)&gt;1,"Duplicate unit",IF(AND(ISNUMBER($F26),Assumptions!$B$5&lt;&gt;"",$F26&gt;Assumptions!$B$5),"Amount review",IF(OR($H26="Complete",$H26="Closed"),IF(AND($C26="External Coverage",$D26&lt;&gt;"Received"),"Proof review","No action"),IF($I26="","Set follow-up date",IFERROR(IF($I26&lt;Assumptions!$B$3,"Past due",IF($I26&lt;=Assumptions!$B$3+Assumptions!$B$4,"Due soon","Scheduled")),"Review"))))))))</f>
        <v/>
      </c>
    </row>
    <row r="27" ht="30" customHeight="1">
      <c r="A27" s="15" t="n"/>
      <c r="B27" s="15" t="n"/>
      <c r="C27" s="15" t="n"/>
      <c r="D27" s="15" t="n"/>
      <c r="E27" s="30" t="n"/>
      <c r="F27" s="31" t="n"/>
      <c r="G27" s="15" t="n"/>
      <c r="H27" s="15" t="n"/>
      <c r="I27" s="30" t="n"/>
      <c r="J27" s="18" t="n"/>
      <c r="K27" s="12">
        <f>IF($B27="","",IF(OR($I27="",Assumptions!$B$3=""),"",IFERROR($I27-Assumptions!$B$3,"")))</f>
        <v/>
      </c>
      <c r="L27" s="20">
        <f>IF($B27="","",IF(OR(Assumptions!$B$3="",Assumptions!$B$4=""),"Check assumptions",IF(OR($A27="",$C27="",$D27="",$G27="",$H27=""),"Complete record",IF(COUNTIFS($A$4:$A$123,$A27,$B$4:$B$123,$B27)&gt;1,"Duplicate unit",IF(AND(ISNUMBER($F27),Assumptions!$B$5&lt;&gt;"",$F27&gt;Assumptions!$B$5),"Amount review",IF(OR($H27="Complete",$H27="Closed"),IF(AND($C27="External Coverage",$D27&lt;&gt;"Received"),"Proof review","No action"),IF($I27="","Set follow-up date",IFERROR(IF($I27&lt;Assumptions!$B$3,"Past due",IF($I27&lt;=Assumptions!$B$3+Assumptions!$B$4,"Due soon","Scheduled")),"Review"))))))))</f>
        <v/>
      </c>
    </row>
    <row r="28" ht="30" customHeight="1">
      <c r="A28" s="15" t="n"/>
      <c r="B28" s="15" t="n"/>
      <c r="C28" s="15" t="n"/>
      <c r="D28" s="15" t="n"/>
      <c r="E28" s="30" t="n"/>
      <c r="F28" s="31" t="n"/>
      <c r="G28" s="15" t="n"/>
      <c r="H28" s="15" t="n"/>
      <c r="I28" s="30" t="n"/>
      <c r="J28" s="18" t="n"/>
      <c r="K28" s="10">
        <f>IF($B28="","",IF(OR($I28="",Assumptions!$B$3=""),"",IFERROR($I28-Assumptions!$B$3,"")))</f>
        <v/>
      </c>
      <c r="L28" s="19">
        <f>IF($B28="","",IF(OR(Assumptions!$B$3="",Assumptions!$B$4=""),"Check assumptions",IF(OR($A28="",$C28="",$D28="",$G28="",$H28=""),"Complete record",IF(COUNTIFS($A$4:$A$123,$A28,$B$4:$B$123,$B28)&gt;1,"Duplicate unit",IF(AND(ISNUMBER($F28),Assumptions!$B$5&lt;&gt;"",$F28&gt;Assumptions!$B$5),"Amount review",IF(OR($H28="Complete",$H28="Closed"),IF(AND($C28="External Coverage",$D28&lt;&gt;"Received"),"Proof review","No action"),IF($I28="","Set follow-up date",IFERROR(IF($I28&lt;Assumptions!$B$3,"Past due",IF($I28&lt;=Assumptions!$B$3+Assumptions!$B$4,"Due soon","Scheduled")),"Review"))))))))</f>
        <v/>
      </c>
    </row>
    <row r="29" ht="30" customHeight="1">
      <c r="A29" s="15" t="n"/>
      <c r="B29" s="15" t="n"/>
      <c r="C29" s="15" t="n"/>
      <c r="D29" s="15" t="n"/>
      <c r="E29" s="30" t="n"/>
      <c r="F29" s="31" t="n"/>
      <c r="G29" s="15" t="n"/>
      <c r="H29" s="15" t="n"/>
      <c r="I29" s="30" t="n"/>
      <c r="J29" s="18" t="n"/>
      <c r="K29" s="12">
        <f>IF($B29="","",IF(OR($I29="",Assumptions!$B$3=""),"",IFERROR($I29-Assumptions!$B$3,"")))</f>
        <v/>
      </c>
      <c r="L29" s="20">
        <f>IF($B29="","",IF(OR(Assumptions!$B$3="",Assumptions!$B$4=""),"Check assumptions",IF(OR($A29="",$C29="",$D29="",$G29="",$H29=""),"Complete record",IF(COUNTIFS($A$4:$A$123,$A29,$B$4:$B$123,$B29)&gt;1,"Duplicate unit",IF(AND(ISNUMBER($F29),Assumptions!$B$5&lt;&gt;"",$F29&gt;Assumptions!$B$5),"Amount review",IF(OR($H29="Complete",$H29="Closed"),IF(AND($C29="External Coverage",$D29&lt;&gt;"Received"),"Proof review","No action"),IF($I29="","Set follow-up date",IFERROR(IF($I29&lt;Assumptions!$B$3,"Past due",IF($I29&lt;=Assumptions!$B$3+Assumptions!$B$4,"Due soon","Scheduled")),"Review"))))))))</f>
        <v/>
      </c>
    </row>
    <row r="30" ht="30" customHeight="1">
      <c r="A30" s="15" t="n"/>
      <c r="B30" s="15" t="n"/>
      <c r="C30" s="15" t="n"/>
      <c r="D30" s="15" t="n"/>
      <c r="E30" s="30" t="n"/>
      <c r="F30" s="31" t="n"/>
      <c r="G30" s="15" t="n"/>
      <c r="H30" s="15" t="n"/>
      <c r="I30" s="30" t="n"/>
      <c r="J30" s="18" t="n"/>
      <c r="K30" s="10">
        <f>IF($B30="","",IF(OR($I30="",Assumptions!$B$3=""),"",IFERROR($I30-Assumptions!$B$3,"")))</f>
        <v/>
      </c>
      <c r="L30" s="19">
        <f>IF($B30="","",IF(OR(Assumptions!$B$3="",Assumptions!$B$4=""),"Check assumptions",IF(OR($A30="",$C30="",$D30="",$G30="",$H30=""),"Complete record",IF(COUNTIFS($A$4:$A$123,$A30,$B$4:$B$123,$B30)&gt;1,"Duplicate unit",IF(AND(ISNUMBER($F30),Assumptions!$B$5&lt;&gt;"",$F30&gt;Assumptions!$B$5),"Amount review",IF(OR($H30="Complete",$H30="Closed"),IF(AND($C30="External Coverage",$D30&lt;&gt;"Received"),"Proof review","No action"),IF($I30="","Set follow-up date",IFERROR(IF($I30&lt;Assumptions!$B$3,"Past due",IF($I30&lt;=Assumptions!$B$3+Assumptions!$B$4,"Due soon","Scheduled")),"Review"))))))))</f>
        <v/>
      </c>
    </row>
    <row r="31" ht="30" customHeight="1">
      <c r="A31" s="15" t="n"/>
      <c r="B31" s="15" t="n"/>
      <c r="C31" s="15" t="n"/>
      <c r="D31" s="15" t="n"/>
      <c r="E31" s="30" t="n"/>
      <c r="F31" s="31" t="n"/>
      <c r="G31" s="15" t="n"/>
      <c r="H31" s="15" t="n"/>
      <c r="I31" s="30" t="n"/>
      <c r="J31" s="18" t="n"/>
      <c r="K31" s="12">
        <f>IF($B31="","",IF(OR($I31="",Assumptions!$B$3=""),"",IFERROR($I31-Assumptions!$B$3,"")))</f>
        <v/>
      </c>
      <c r="L31" s="20">
        <f>IF($B31="","",IF(OR(Assumptions!$B$3="",Assumptions!$B$4=""),"Check assumptions",IF(OR($A31="",$C31="",$D31="",$G31="",$H31=""),"Complete record",IF(COUNTIFS($A$4:$A$123,$A31,$B$4:$B$123,$B31)&gt;1,"Duplicate unit",IF(AND(ISNUMBER($F31),Assumptions!$B$5&lt;&gt;"",$F31&gt;Assumptions!$B$5),"Amount review",IF(OR($H31="Complete",$H31="Closed"),IF(AND($C31="External Coverage",$D31&lt;&gt;"Received"),"Proof review","No action"),IF($I31="","Set follow-up date",IFERROR(IF($I31&lt;Assumptions!$B$3,"Past due",IF($I31&lt;=Assumptions!$B$3+Assumptions!$B$4,"Due soon","Scheduled")),"Review"))))))))</f>
        <v/>
      </c>
    </row>
    <row r="32" ht="30" customHeight="1">
      <c r="A32" s="15" t="n"/>
      <c r="B32" s="15" t="n"/>
      <c r="C32" s="15" t="n"/>
      <c r="D32" s="15" t="n"/>
      <c r="E32" s="30" t="n"/>
      <c r="F32" s="31" t="n"/>
      <c r="G32" s="15" t="n"/>
      <c r="H32" s="15" t="n"/>
      <c r="I32" s="30" t="n"/>
      <c r="J32" s="18" t="n"/>
      <c r="K32" s="10">
        <f>IF($B32="","",IF(OR($I32="",Assumptions!$B$3=""),"",IFERROR($I32-Assumptions!$B$3,"")))</f>
        <v/>
      </c>
      <c r="L32" s="19">
        <f>IF($B32="","",IF(OR(Assumptions!$B$3="",Assumptions!$B$4=""),"Check assumptions",IF(OR($A32="",$C32="",$D32="",$G32="",$H32=""),"Complete record",IF(COUNTIFS($A$4:$A$123,$A32,$B$4:$B$123,$B32)&gt;1,"Duplicate unit",IF(AND(ISNUMBER($F32),Assumptions!$B$5&lt;&gt;"",$F32&gt;Assumptions!$B$5),"Amount review",IF(OR($H32="Complete",$H32="Closed"),IF(AND($C32="External Coverage",$D32&lt;&gt;"Received"),"Proof review","No action"),IF($I32="","Set follow-up date",IFERROR(IF($I32&lt;Assumptions!$B$3,"Past due",IF($I32&lt;=Assumptions!$B$3+Assumptions!$B$4,"Due soon","Scheduled")),"Review"))))))))</f>
        <v/>
      </c>
    </row>
    <row r="33" ht="30" customHeight="1">
      <c r="A33" s="15" t="n"/>
      <c r="B33" s="15" t="n"/>
      <c r="C33" s="15" t="n"/>
      <c r="D33" s="15" t="n"/>
      <c r="E33" s="30" t="n"/>
      <c r="F33" s="31" t="n"/>
      <c r="G33" s="15" t="n"/>
      <c r="H33" s="15" t="n"/>
      <c r="I33" s="30" t="n"/>
      <c r="J33" s="18" t="n"/>
      <c r="K33" s="12">
        <f>IF($B33="","",IF(OR($I33="",Assumptions!$B$3=""),"",IFERROR($I33-Assumptions!$B$3,"")))</f>
        <v/>
      </c>
      <c r="L33" s="20">
        <f>IF($B33="","",IF(OR(Assumptions!$B$3="",Assumptions!$B$4=""),"Check assumptions",IF(OR($A33="",$C33="",$D33="",$G33="",$H33=""),"Complete record",IF(COUNTIFS($A$4:$A$123,$A33,$B$4:$B$123,$B33)&gt;1,"Duplicate unit",IF(AND(ISNUMBER($F33),Assumptions!$B$5&lt;&gt;"",$F33&gt;Assumptions!$B$5),"Amount review",IF(OR($H33="Complete",$H33="Closed"),IF(AND($C33="External Coverage",$D33&lt;&gt;"Received"),"Proof review","No action"),IF($I33="","Set follow-up date",IFERROR(IF($I33&lt;Assumptions!$B$3,"Past due",IF($I33&lt;=Assumptions!$B$3+Assumptions!$B$4,"Due soon","Scheduled")),"Review"))))))))</f>
        <v/>
      </c>
    </row>
    <row r="34" ht="30" customHeight="1">
      <c r="A34" s="15" t="n"/>
      <c r="B34" s="15" t="n"/>
      <c r="C34" s="15" t="n"/>
      <c r="D34" s="15" t="n"/>
      <c r="E34" s="30" t="n"/>
      <c r="F34" s="31" t="n"/>
      <c r="G34" s="15" t="n"/>
      <c r="H34" s="15" t="n"/>
      <c r="I34" s="30" t="n"/>
      <c r="J34" s="18" t="n"/>
      <c r="K34" s="10">
        <f>IF($B34="","",IF(OR($I34="",Assumptions!$B$3=""),"",IFERROR($I34-Assumptions!$B$3,"")))</f>
        <v/>
      </c>
      <c r="L34" s="19">
        <f>IF($B34="","",IF(OR(Assumptions!$B$3="",Assumptions!$B$4=""),"Check assumptions",IF(OR($A34="",$C34="",$D34="",$G34="",$H34=""),"Complete record",IF(COUNTIFS($A$4:$A$123,$A34,$B$4:$B$123,$B34)&gt;1,"Duplicate unit",IF(AND(ISNUMBER($F34),Assumptions!$B$5&lt;&gt;"",$F34&gt;Assumptions!$B$5),"Amount review",IF(OR($H34="Complete",$H34="Closed"),IF(AND($C34="External Coverage",$D34&lt;&gt;"Received"),"Proof review","No action"),IF($I34="","Set follow-up date",IFERROR(IF($I34&lt;Assumptions!$B$3,"Past due",IF($I34&lt;=Assumptions!$B$3+Assumptions!$B$4,"Due soon","Scheduled")),"Review"))))))))</f>
        <v/>
      </c>
    </row>
    <row r="35" ht="30" customHeight="1">
      <c r="A35" s="15" t="n"/>
      <c r="B35" s="15" t="n"/>
      <c r="C35" s="15" t="n"/>
      <c r="D35" s="15" t="n"/>
      <c r="E35" s="30" t="n"/>
      <c r="F35" s="31" t="n"/>
      <c r="G35" s="15" t="n"/>
      <c r="H35" s="15" t="n"/>
      <c r="I35" s="30" t="n"/>
      <c r="J35" s="18" t="n"/>
      <c r="K35" s="12">
        <f>IF($B35="","",IF(OR($I35="",Assumptions!$B$3=""),"",IFERROR($I35-Assumptions!$B$3,"")))</f>
        <v/>
      </c>
      <c r="L35" s="20">
        <f>IF($B35="","",IF(OR(Assumptions!$B$3="",Assumptions!$B$4=""),"Check assumptions",IF(OR($A35="",$C35="",$D35="",$G35="",$H35=""),"Complete record",IF(COUNTIFS($A$4:$A$123,$A35,$B$4:$B$123,$B35)&gt;1,"Duplicate unit",IF(AND(ISNUMBER($F35),Assumptions!$B$5&lt;&gt;"",$F35&gt;Assumptions!$B$5),"Amount review",IF(OR($H35="Complete",$H35="Closed"),IF(AND($C35="External Coverage",$D35&lt;&gt;"Received"),"Proof review","No action"),IF($I35="","Set follow-up date",IFERROR(IF($I35&lt;Assumptions!$B$3,"Past due",IF($I35&lt;=Assumptions!$B$3+Assumptions!$B$4,"Due soon","Scheduled")),"Review"))))))))</f>
        <v/>
      </c>
    </row>
    <row r="36" ht="30" customHeight="1">
      <c r="A36" s="15" t="n"/>
      <c r="B36" s="15" t="n"/>
      <c r="C36" s="15" t="n"/>
      <c r="D36" s="15" t="n"/>
      <c r="E36" s="30" t="n"/>
      <c r="F36" s="31" t="n"/>
      <c r="G36" s="15" t="n"/>
      <c r="H36" s="15" t="n"/>
      <c r="I36" s="30" t="n"/>
      <c r="J36" s="18" t="n"/>
      <c r="K36" s="10">
        <f>IF($B36="","",IF(OR($I36="",Assumptions!$B$3=""),"",IFERROR($I36-Assumptions!$B$3,"")))</f>
        <v/>
      </c>
      <c r="L36" s="19">
        <f>IF($B36="","",IF(OR(Assumptions!$B$3="",Assumptions!$B$4=""),"Check assumptions",IF(OR($A36="",$C36="",$D36="",$G36="",$H36=""),"Complete record",IF(COUNTIFS($A$4:$A$123,$A36,$B$4:$B$123,$B36)&gt;1,"Duplicate unit",IF(AND(ISNUMBER($F36),Assumptions!$B$5&lt;&gt;"",$F36&gt;Assumptions!$B$5),"Amount review",IF(OR($H36="Complete",$H36="Closed"),IF(AND($C36="External Coverage",$D36&lt;&gt;"Received"),"Proof review","No action"),IF($I36="","Set follow-up date",IFERROR(IF($I36&lt;Assumptions!$B$3,"Past due",IF($I36&lt;=Assumptions!$B$3+Assumptions!$B$4,"Due soon","Scheduled")),"Review"))))))))</f>
        <v/>
      </c>
    </row>
    <row r="37" ht="30" customHeight="1">
      <c r="A37" s="15" t="n"/>
      <c r="B37" s="15" t="n"/>
      <c r="C37" s="15" t="n"/>
      <c r="D37" s="15" t="n"/>
      <c r="E37" s="30" t="n"/>
      <c r="F37" s="31" t="n"/>
      <c r="G37" s="15" t="n"/>
      <c r="H37" s="15" t="n"/>
      <c r="I37" s="30" t="n"/>
      <c r="J37" s="18" t="n"/>
      <c r="K37" s="12">
        <f>IF($B37="","",IF(OR($I37="",Assumptions!$B$3=""),"",IFERROR($I37-Assumptions!$B$3,"")))</f>
        <v/>
      </c>
      <c r="L37" s="20">
        <f>IF($B37="","",IF(OR(Assumptions!$B$3="",Assumptions!$B$4=""),"Check assumptions",IF(OR($A37="",$C37="",$D37="",$G37="",$H37=""),"Complete record",IF(COUNTIFS($A$4:$A$123,$A37,$B$4:$B$123,$B37)&gt;1,"Duplicate unit",IF(AND(ISNUMBER($F37),Assumptions!$B$5&lt;&gt;"",$F37&gt;Assumptions!$B$5),"Amount review",IF(OR($H37="Complete",$H37="Closed"),IF(AND($C37="External Coverage",$D37&lt;&gt;"Received"),"Proof review","No action"),IF($I37="","Set follow-up date",IFERROR(IF($I37&lt;Assumptions!$B$3,"Past due",IF($I37&lt;=Assumptions!$B$3+Assumptions!$B$4,"Due soon","Scheduled")),"Review"))))))))</f>
        <v/>
      </c>
    </row>
    <row r="38" ht="30" customHeight="1">
      <c r="A38" s="15" t="n"/>
      <c r="B38" s="15" t="n"/>
      <c r="C38" s="15" t="n"/>
      <c r="D38" s="15" t="n"/>
      <c r="E38" s="30" t="n"/>
      <c r="F38" s="31" t="n"/>
      <c r="G38" s="15" t="n"/>
      <c r="H38" s="15" t="n"/>
      <c r="I38" s="30" t="n"/>
      <c r="J38" s="18" t="n"/>
      <c r="K38" s="10">
        <f>IF($B38="","",IF(OR($I38="",Assumptions!$B$3=""),"",IFERROR($I38-Assumptions!$B$3,"")))</f>
        <v/>
      </c>
      <c r="L38" s="19">
        <f>IF($B38="","",IF(OR(Assumptions!$B$3="",Assumptions!$B$4=""),"Check assumptions",IF(OR($A38="",$C38="",$D38="",$G38="",$H38=""),"Complete record",IF(COUNTIFS($A$4:$A$123,$A38,$B$4:$B$123,$B38)&gt;1,"Duplicate unit",IF(AND(ISNUMBER($F38),Assumptions!$B$5&lt;&gt;"",$F38&gt;Assumptions!$B$5),"Amount review",IF(OR($H38="Complete",$H38="Closed"),IF(AND($C38="External Coverage",$D38&lt;&gt;"Received"),"Proof review","No action"),IF($I38="","Set follow-up date",IFERROR(IF($I38&lt;Assumptions!$B$3,"Past due",IF($I38&lt;=Assumptions!$B$3+Assumptions!$B$4,"Due soon","Scheduled")),"Review"))))))))</f>
        <v/>
      </c>
    </row>
    <row r="39" ht="30" customHeight="1">
      <c r="A39" s="15" t="n"/>
      <c r="B39" s="15" t="n"/>
      <c r="C39" s="15" t="n"/>
      <c r="D39" s="15" t="n"/>
      <c r="E39" s="30" t="n"/>
      <c r="F39" s="31" t="n"/>
      <c r="G39" s="15" t="n"/>
      <c r="H39" s="15" t="n"/>
      <c r="I39" s="30" t="n"/>
      <c r="J39" s="18" t="n"/>
      <c r="K39" s="12">
        <f>IF($B39="","",IF(OR($I39="",Assumptions!$B$3=""),"",IFERROR($I39-Assumptions!$B$3,"")))</f>
        <v/>
      </c>
      <c r="L39" s="20">
        <f>IF($B39="","",IF(OR(Assumptions!$B$3="",Assumptions!$B$4=""),"Check assumptions",IF(OR($A39="",$C39="",$D39="",$G39="",$H39=""),"Complete record",IF(COUNTIFS($A$4:$A$123,$A39,$B$4:$B$123,$B39)&gt;1,"Duplicate unit",IF(AND(ISNUMBER($F39),Assumptions!$B$5&lt;&gt;"",$F39&gt;Assumptions!$B$5),"Amount review",IF(OR($H39="Complete",$H39="Closed"),IF(AND($C39="External Coverage",$D39&lt;&gt;"Received"),"Proof review","No action"),IF($I39="","Set follow-up date",IFERROR(IF($I39&lt;Assumptions!$B$3,"Past due",IF($I39&lt;=Assumptions!$B$3+Assumptions!$B$4,"Due soon","Scheduled")),"Review"))))))))</f>
        <v/>
      </c>
    </row>
    <row r="40" ht="30" customHeight="1">
      <c r="A40" s="15" t="n"/>
      <c r="B40" s="15" t="n"/>
      <c r="C40" s="15" t="n"/>
      <c r="D40" s="15" t="n"/>
      <c r="E40" s="30" t="n"/>
      <c r="F40" s="31" t="n"/>
      <c r="G40" s="15" t="n"/>
      <c r="H40" s="15" t="n"/>
      <c r="I40" s="30" t="n"/>
      <c r="J40" s="18" t="n"/>
      <c r="K40" s="10">
        <f>IF($B40="","",IF(OR($I40="",Assumptions!$B$3=""),"",IFERROR($I40-Assumptions!$B$3,"")))</f>
        <v/>
      </c>
      <c r="L40" s="19">
        <f>IF($B40="","",IF(OR(Assumptions!$B$3="",Assumptions!$B$4=""),"Check assumptions",IF(OR($A40="",$C40="",$D40="",$G40="",$H40=""),"Complete record",IF(COUNTIFS($A$4:$A$123,$A40,$B$4:$B$123,$B40)&gt;1,"Duplicate unit",IF(AND(ISNUMBER($F40),Assumptions!$B$5&lt;&gt;"",$F40&gt;Assumptions!$B$5),"Amount review",IF(OR($H40="Complete",$H40="Closed"),IF(AND($C40="External Coverage",$D40&lt;&gt;"Received"),"Proof review","No action"),IF($I40="","Set follow-up date",IFERROR(IF($I40&lt;Assumptions!$B$3,"Past due",IF($I40&lt;=Assumptions!$B$3+Assumptions!$B$4,"Due soon","Scheduled")),"Review"))))))))</f>
        <v/>
      </c>
    </row>
    <row r="41" ht="30" customHeight="1">
      <c r="A41" s="15" t="n"/>
      <c r="B41" s="15" t="n"/>
      <c r="C41" s="15" t="n"/>
      <c r="D41" s="15" t="n"/>
      <c r="E41" s="30" t="n"/>
      <c r="F41" s="31" t="n"/>
      <c r="G41" s="15" t="n"/>
      <c r="H41" s="15" t="n"/>
      <c r="I41" s="30" t="n"/>
      <c r="J41" s="18" t="n"/>
      <c r="K41" s="12">
        <f>IF($B41="","",IF(OR($I41="",Assumptions!$B$3=""),"",IFERROR($I41-Assumptions!$B$3,"")))</f>
        <v/>
      </c>
      <c r="L41" s="20">
        <f>IF($B41="","",IF(OR(Assumptions!$B$3="",Assumptions!$B$4=""),"Check assumptions",IF(OR($A41="",$C41="",$D41="",$G41="",$H41=""),"Complete record",IF(COUNTIFS($A$4:$A$123,$A41,$B$4:$B$123,$B41)&gt;1,"Duplicate unit",IF(AND(ISNUMBER($F41),Assumptions!$B$5&lt;&gt;"",$F41&gt;Assumptions!$B$5),"Amount review",IF(OR($H41="Complete",$H41="Closed"),IF(AND($C41="External Coverage",$D41&lt;&gt;"Received"),"Proof review","No action"),IF($I41="","Set follow-up date",IFERROR(IF($I41&lt;Assumptions!$B$3,"Past due",IF($I41&lt;=Assumptions!$B$3+Assumptions!$B$4,"Due soon","Scheduled")),"Review"))))))))</f>
        <v/>
      </c>
    </row>
    <row r="42" ht="30" customHeight="1">
      <c r="A42" s="15" t="n"/>
      <c r="B42" s="15" t="n"/>
      <c r="C42" s="15" t="n"/>
      <c r="D42" s="15" t="n"/>
      <c r="E42" s="30" t="n"/>
      <c r="F42" s="31" t="n"/>
      <c r="G42" s="15" t="n"/>
      <c r="H42" s="15" t="n"/>
      <c r="I42" s="30" t="n"/>
      <c r="J42" s="18" t="n"/>
      <c r="K42" s="10">
        <f>IF($B42="","",IF(OR($I42="",Assumptions!$B$3=""),"",IFERROR($I42-Assumptions!$B$3,"")))</f>
        <v/>
      </c>
      <c r="L42" s="19">
        <f>IF($B42="","",IF(OR(Assumptions!$B$3="",Assumptions!$B$4=""),"Check assumptions",IF(OR($A42="",$C42="",$D42="",$G42="",$H42=""),"Complete record",IF(COUNTIFS($A$4:$A$123,$A42,$B$4:$B$123,$B42)&gt;1,"Duplicate unit",IF(AND(ISNUMBER($F42),Assumptions!$B$5&lt;&gt;"",$F42&gt;Assumptions!$B$5),"Amount review",IF(OR($H42="Complete",$H42="Closed"),IF(AND($C42="External Coverage",$D42&lt;&gt;"Received"),"Proof review","No action"),IF($I42="","Set follow-up date",IFERROR(IF($I42&lt;Assumptions!$B$3,"Past due",IF($I42&lt;=Assumptions!$B$3+Assumptions!$B$4,"Due soon","Scheduled")),"Review"))))))))</f>
        <v/>
      </c>
    </row>
    <row r="43" ht="30" customHeight="1">
      <c r="A43" s="15" t="n"/>
      <c r="B43" s="15" t="n"/>
      <c r="C43" s="15" t="n"/>
      <c r="D43" s="15" t="n"/>
      <c r="E43" s="30" t="n"/>
      <c r="F43" s="31" t="n"/>
      <c r="G43" s="15" t="n"/>
      <c r="H43" s="15" t="n"/>
      <c r="I43" s="30" t="n"/>
      <c r="J43" s="18" t="n"/>
      <c r="K43" s="12">
        <f>IF($B43="","",IF(OR($I43="",Assumptions!$B$3=""),"",IFERROR($I43-Assumptions!$B$3,"")))</f>
        <v/>
      </c>
      <c r="L43" s="20">
        <f>IF($B43="","",IF(OR(Assumptions!$B$3="",Assumptions!$B$4=""),"Check assumptions",IF(OR($A43="",$C43="",$D43="",$G43="",$H43=""),"Complete record",IF(COUNTIFS($A$4:$A$123,$A43,$B$4:$B$123,$B43)&gt;1,"Duplicate unit",IF(AND(ISNUMBER($F43),Assumptions!$B$5&lt;&gt;"",$F43&gt;Assumptions!$B$5),"Amount review",IF(OR($H43="Complete",$H43="Closed"),IF(AND($C43="External Coverage",$D43&lt;&gt;"Received"),"Proof review","No action"),IF($I43="","Set follow-up date",IFERROR(IF($I43&lt;Assumptions!$B$3,"Past due",IF($I43&lt;=Assumptions!$B$3+Assumptions!$B$4,"Due soon","Scheduled")),"Review"))))))))</f>
        <v/>
      </c>
    </row>
    <row r="44" ht="30" customHeight="1">
      <c r="A44" s="15" t="n"/>
      <c r="B44" s="15" t="n"/>
      <c r="C44" s="15" t="n"/>
      <c r="D44" s="15" t="n"/>
      <c r="E44" s="30" t="n"/>
      <c r="F44" s="31" t="n"/>
      <c r="G44" s="15" t="n"/>
      <c r="H44" s="15" t="n"/>
      <c r="I44" s="30" t="n"/>
      <c r="J44" s="18" t="n"/>
      <c r="K44" s="10">
        <f>IF($B44="","",IF(OR($I44="",Assumptions!$B$3=""),"",IFERROR($I44-Assumptions!$B$3,"")))</f>
        <v/>
      </c>
      <c r="L44" s="19">
        <f>IF($B44="","",IF(OR(Assumptions!$B$3="",Assumptions!$B$4=""),"Check assumptions",IF(OR($A44="",$C44="",$D44="",$G44="",$H44=""),"Complete record",IF(COUNTIFS($A$4:$A$123,$A44,$B$4:$B$123,$B44)&gt;1,"Duplicate unit",IF(AND(ISNUMBER($F44),Assumptions!$B$5&lt;&gt;"",$F44&gt;Assumptions!$B$5),"Amount review",IF(OR($H44="Complete",$H44="Closed"),IF(AND($C44="External Coverage",$D44&lt;&gt;"Received"),"Proof review","No action"),IF($I44="","Set follow-up date",IFERROR(IF($I44&lt;Assumptions!$B$3,"Past due",IF($I44&lt;=Assumptions!$B$3+Assumptions!$B$4,"Due soon","Scheduled")),"Review"))))))))</f>
        <v/>
      </c>
    </row>
    <row r="45" ht="30" customHeight="1">
      <c r="A45" s="15" t="n"/>
      <c r="B45" s="15" t="n"/>
      <c r="C45" s="15" t="n"/>
      <c r="D45" s="15" t="n"/>
      <c r="E45" s="30" t="n"/>
      <c r="F45" s="31" t="n"/>
      <c r="G45" s="15" t="n"/>
      <c r="H45" s="15" t="n"/>
      <c r="I45" s="30" t="n"/>
      <c r="J45" s="18" t="n"/>
      <c r="K45" s="12">
        <f>IF($B45="","",IF(OR($I45="",Assumptions!$B$3=""),"",IFERROR($I45-Assumptions!$B$3,"")))</f>
        <v/>
      </c>
      <c r="L45" s="20">
        <f>IF($B45="","",IF(OR(Assumptions!$B$3="",Assumptions!$B$4=""),"Check assumptions",IF(OR($A45="",$C45="",$D45="",$G45="",$H45=""),"Complete record",IF(COUNTIFS($A$4:$A$123,$A45,$B$4:$B$123,$B45)&gt;1,"Duplicate unit",IF(AND(ISNUMBER($F45),Assumptions!$B$5&lt;&gt;"",$F45&gt;Assumptions!$B$5),"Amount review",IF(OR($H45="Complete",$H45="Closed"),IF(AND($C45="External Coverage",$D45&lt;&gt;"Received"),"Proof review","No action"),IF($I45="","Set follow-up date",IFERROR(IF($I45&lt;Assumptions!$B$3,"Past due",IF($I45&lt;=Assumptions!$B$3+Assumptions!$B$4,"Due soon","Scheduled")),"Review"))))))))</f>
        <v/>
      </c>
    </row>
    <row r="46" ht="30" customHeight="1">
      <c r="A46" s="15" t="n"/>
      <c r="B46" s="15" t="n"/>
      <c r="C46" s="15" t="n"/>
      <c r="D46" s="15" t="n"/>
      <c r="E46" s="30" t="n"/>
      <c r="F46" s="31" t="n"/>
      <c r="G46" s="15" t="n"/>
      <c r="H46" s="15" t="n"/>
      <c r="I46" s="30" t="n"/>
      <c r="J46" s="18" t="n"/>
      <c r="K46" s="10">
        <f>IF($B46="","",IF(OR($I46="",Assumptions!$B$3=""),"",IFERROR($I46-Assumptions!$B$3,"")))</f>
        <v/>
      </c>
      <c r="L46" s="19">
        <f>IF($B46="","",IF(OR(Assumptions!$B$3="",Assumptions!$B$4=""),"Check assumptions",IF(OR($A46="",$C46="",$D46="",$G46="",$H46=""),"Complete record",IF(COUNTIFS($A$4:$A$123,$A46,$B$4:$B$123,$B46)&gt;1,"Duplicate unit",IF(AND(ISNUMBER($F46),Assumptions!$B$5&lt;&gt;"",$F46&gt;Assumptions!$B$5),"Amount review",IF(OR($H46="Complete",$H46="Closed"),IF(AND($C46="External Coverage",$D46&lt;&gt;"Received"),"Proof review","No action"),IF($I46="","Set follow-up date",IFERROR(IF($I46&lt;Assumptions!$B$3,"Past due",IF($I46&lt;=Assumptions!$B$3+Assumptions!$B$4,"Due soon","Scheduled")),"Review"))))))))</f>
        <v/>
      </c>
    </row>
    <row r="47" ht="30" customHeight="1">
      <c r="A47" s="15" t="n"/>
      <c r="B47" s="15" t="n"/>
      <c r="C47" s="15" t="n"/>
      <c r="D47" s="15" t="n"/>
      <c r="E47" s="30" t="n"/>
      <c r="F47" s="31" t="n"/>
      <c r="G47" s="15" t="n"/>
      <c r="H47" s="15" t="n"/>
      <c r="I47" s="30" t="n"/>
      <c r="J47" s="18" t="n"/>
      <c r="K47" s="12">
        <f>IF($B47="","",IF(OR($I47="",Assumptions!$B$3=""),"",IFERROR($I47-Assumptions!$B$3,"")))</f>
        <v/>
      </c>
      <c r="L47" s="20">
        <f>IF($B47="","",IF(OR(Assumptions!$B$3="",Assumptions!$B$4=""),"Check assumptions",IF(OR($A47="",$C47="",$D47="",$G47="",$H47=""),"Complete record",IF(COUNTIFS($A$4:$A$123,$A47,$B$4:$B$123,$B47)&gt;1,"Duplicate unit",IF(AND(ISNUMBER($F47),Assumptions!$B$5&lt;&gt;"",$F47&gt;Assumptions!$B$5),"Amount review",IF(OR($H47="Complete",$H47="Closed"),IF(AND($C47="External Coverage",$D47&lt;&gt;"Received"),"Proof review","No action"),IF($I47="","Set follow-up date",IFERROR(IF($I47&lt;Assumptions!$B$3,"Past due",IF($I47&lt;=Assumptions!$B$3+Assumptions!$B$4,"Due soon","Scheduled")),"Review"))))))))</f>
        <v/>
      </c>
    </row>
    <row r="48" ht="30" customHeight="1">
      <c r="A48" s="15" t="n"/>
      <c r="B48" s="15" t="n"/>
      <c r="C48" s="15" t="n"/>
      <c r="D48" s="15" t="n"/>
      <c r="E48" s="30" t="n"/>
      <c r="F48" s="31" t="n"/>
      <c r="G48" s="15" t="n"/>
      <c r="H48" s="15" t="n"/>
      <c r="I48" s="30" t="n"/>
      <c r="J48" s="18" t="n"/>
      <c r="K48" s="10">
        <f>IF($B48="","",IF(OR($I48="",Assumptions!$B$3=""),"",IFERROR($I48-Assumptions!$B$3,"")))</f>
        <v/>
      </c>
      <c r="L48" s="19">
        <f>IF($B48="","",IF(OR(Assumptions!$B$3="",Assumptions!$B$4=""),"Check assumptions",IF(OR($A48="",$C48="",$D48="",$G48="",$H48=""),"Complete record",IF(COUNTIFS($A$4:$A$123,$A48,$B$4:$B$123,$B48)&gt;1,"Duplicate unit",IF(AND(ISNUMBER($F48),Assumptions!$B$5&lt;&gt;"",$F48&gt;Assumptions!$B$5),"Amount review",IF(OR($H48="Complete",$H48="Closed"),IF(AND($C48="External Coverage",$D48&lt;&gt;"Received"),"Proof review","No action"),IF($I48="","Set follow-up date",IFERROR(IF($I48&lt;Assumptions!$B$3,"Past due",IF($I48&lt;=Assumptions!$B$3+Assumptions!$B$4,"Due soon","Scheduled")),"Review"))))))))</f>
        <v/>
      </c>
    </row>
    <row r="49" ht="30" customHeight="1">
      <c r="A49" s="15" t="n"/>
      <c r="B49" s="15" t="n"/>
      <c r="C49" s="15" t="n"/>
      <c r="D49" s="15" t="n"/>
      <c r="E49" s="30" t="n"/>
      <c r="F49" s="31" t="n"/>
      <c r="G49" s="15" t="n"/>
      <c r="H49" s="15" t="n"/>
      <c r="I49" s="30" t="n"/>
      <c r="J49" s="18" t="n"/>
      <c r="K49" s="12">
        <f>IF($B49="","",IF(OR($I49="",Assumptions!$B$3=""),"",IFERROR($I49-Assumptions!$B$3,"")))</f>
        <v/>
      </c>
      <c r="L49" s="20">
        <f>IF($B49="","",IF(OR(Assumptions!$B$3="",Assumptions!$B$4=""),"Check assumptions",IF(OR($A49="",$C49="",$D49="",$G49="",$H49=""),"Complete record",IF(COUNTIFS($A$4:$A$123,$A49,$B$4:$B$123,$B49)&gt;1,"Duplicate unit",IF(AND(ISNUMBER($F49),Assumptions!$B$5&lt;&gt;"",$F49&gt;Assumptions!$B$5),"Amount review",IF(OR($H49="Complete",$H49="Closed"),IF(AND($C49="External Coverage",$D49&lt;&gt;"Received"),"Proof review","No action"),IF($I49="","Set follow-up date",IFERROR(IF($I49&lt;Assumptions!$B$3,"Past due",IF($I49&lt;=Assumptions!$B$3+Assumptions!$B$4,"Due soon","Scheduled")),"Review"))))))))</f>
        <v/>
      </c>
    </row>
    <row r="50" ht="30" customHeight="1">
      <c r="A50" s="15" t="n"/>
      <c r="B50" s="15" t="n"/>
      <c r="C50" s="15" t="n"/>
      <c r="D50" s="15" t="n"/>
      <c r="E50" s="30" t="n"/>
      <c r="F50" s="31" t="n"/>
      <c r="G50" s="15" t="n"/>
      <c r="H50" s="15" t="n"/>
      <c r="I50" s="30" t="n"/>
      <c r="J50" s="18" t="n"/>
      <c r="K50" s="10">
        <f>IF($B50="","",IF(OR($I50="",Assumptions!$B$3=""),"",IFERROR($I50-Assumptions!$B$3,"")))</f>
        <v/>
      </c>
      <c r="L50" s="19">
        <f>IF($B50="","",IF(OR(Assumptions!$B$3="",Assumptions!$B$4=""),"Check assumptions",IF(OR($A50="",$C50="",$D50="",$G50="",$H50=""),"Complete record",IF(COUNTIFS($A$4:$A$123,$A50,$B$4:$B$123,$B50)&gt;1,"Duplicate unit",IF(AND(ISNUMBER($F50),Assumptions!$B$5&lt;&gt;"",$F50&gt;Assumptions!$B$5),"Amount review",IF(OR($H50="Complete",$H50="Closed"),IF(AND($C50="External Coverage",$D50&lt;&gt;"Received"),"Proof review","No action"),IF($I50="","Set follow-up date",IFERROR(IF($I50&lt;Assumptions!$B$3,"Past due",IF($I50&lt;=Assumptions!$B$3+Assumptions!$B$4,"Due soon","Scheduled")),"Review"))))))))</f>
        <v/>
      </c>
    </row>
    <row r="51" ht="30" customHeight="1">
      <c r="A51" s="15" t="n"/>
      <c r="B51" s="15" t="n"/>
      <c r="C51" s="15" t="n"/>
      <c r="D51" s="15" t="n"/>
      <c r="E51" s="30" t="n"/>
      <c r="F51" s="31" t="n"/>
      <c r="G51" s="15" t="n"/>
      <c r="H51" s="15" t="n"/>
      <c r="I51" s="30" t="n"/>
      <c r="J51" s="18" t="n"/>
      <c r="K51" s="12">
        <f>IF($B51="","",IF(OR($I51="",Assumptions!$B$3=""),"",IFERROR($I51-Assumptions!$B$3,"")))</f>
        <v/>
      </c>
      <c r="L51" s="20">
        <f>IF($B51="","",IF(OR(Assumptions!$B$3="",Assumptions!$B$4=""),"Check assumptions",IF(OR($A51="",$C51="",$D51="",$G51="",$H51=""),"Complete record",IF(COUNTIFS($A$4:$A$123,$A51,$B$4:$B$123,$B51)&gt;1,"Duplicate unit",IF(AND(ISNUMBER($F51),Assumptions!$B$5&lt;&gt;"",$F51&gt;Assumptions!$B$5),"Amount review",IF(OR($H51="Complete",$H51="Closed"),IF(AND($C51="External Coverage",$D51&lt;&gt;"Received"),"Proof review","No action"),IF($I51="","Set follow-up date",IFERROR(IF($I51&lt;Assumptions!$B$3,"Past due",IF($I51&lt;=Assumptions!$B$3+Assumptions!$B$4,"Due soon","Scheduled")),"Review"))))))))</f>
        <v/>
      </c>
    </row>
    <row r="52" ht="30" customHeight="1">
      <c r="A52" s="15" t="n"/>
      <c r="B52" s="15" t="n"/>
      <c r="C52" s="15" t="n"/>
      <c r="D52" s="15" t="n"/>
      <c r="E52" s="30" t="n"/>
      <c r="F52" s="31" t="n"/>
      <c r="G52" s="15" t="n"/>
      <c r="H52" s="15" t="n"/>
      <c r="I52" s="30" t="n"/>
      <c r="J52" s="18" t="n"/>
      <c r="K52" s="10">
        <f>IF($B52="","",IF(OR($I52="",Assumptions!$B$3=""),"",IFERROR($I52-Assumptions!$B$3,"")))</f>
        <v/>
      </c>
      <c r="L52" s="19">
        <f>IF($B52="","",IF(OR(Assumptions!$B$3="",Assumptions!$B$4=""),"Check assumptions",IF(OR($A52="",$C52="",$D52="",$G52="",$H52=""),"Complete record",IF(COUNTIFS($A$4:$A$123,$A52,$B$4:$B$123,$B52)&gt;1,"Duplicate unit",IF(AND(ISNUMBER($F52),Assumptions!$B$5&lt;&gt;"",$F52&gt;Assumptions!$B$5),"Amount review",IF(OR($H52="Complete",$H52="Closed"),IF(AND($C52="External Coverage",$D52&lt;&gt;"Received"),"Proof review","No action"),IF($I52="","Set follow-up date",IFERROR(IF($I52&lt;Assumptions!$B$3,"Past due",IF($I52&lt;=Assumptions!$B$3+Assumptions!$B$4,"Due soon","Scheduled")),"Review"))))))))</f>
        <v/>
      </c>
    </row>
    <row r="53" ht="30" customHeight="1">
      <c r="A53" s="15" t="n"/>
      <c r="B53" s="15" t="n"/>
      <c r="C53" s="15" t="n"/>
      <c r="D53" s="15" t="n"/>
      <c r="E53" s="30" t="n"/>
      <c r="F53" s="31" t="n"/>
      <c r="G53" s="15" t="n"/>
      <c r="H53" s="15" t="n"/>
      <c r="I53" s="30" t="n"/>
      <c r="J53" s="18" t="n"/>
      <c r="K53" s="12">
        <f>IF($B53="","",IF(OR($I53="",Assumptions!$B$3=""),"",IFERROR($I53-Assumptions!$B$3,"")))</f>
        <v/>
      </c>
      <c r="L53" s="20">
        <f>IF($B53="","",IF(OR(Assumptions!$B$3="",Assumptions!$B$4=""),"Check assumptions",IF(OR($A53="",$C53="",$D53="",$G53="",$H53=""),"Complete record",IF(COUNTIFS($A$4:$A$123,$A53,$B$4:$B$123,$B53)&gt;1,"Duplicate unit",IF(AND(ISNUMBER($F53),Assumptions!$B$5&lt;&gt;"",$F53&gt;Assumptions!$B$5),"Amount review",IF(OR($H53="Complete",$H53="Closed"),IF(AND($C53="External Coverage",$D53&lt;&gt;"Received"),"Proof review","No action"),IF($I53="","Set follow-up date",IFERROR(IF($I53&lt;Assumptions!$B$3,"Past due",IF($I53&lt;=Assumptions!$B$3+Assumptions!$B$4,"Due soon","Scheduled")),"Review"))))))))</f>
        <v/>
      </c>
    </row>
    <row r="54" ht="30" customHeight="1">
      <c r="A54" s="15" t="n"/>
      <c r="B54" s="15" t="n"/>
      <c r="C54" s="15" t="n"/>
      <c r="D54" s="15" t="n"/>
      <c r="E54" s="30" t="n"/>
      <c r="F54" s="31" t="n"/>
      <c r="G54" s="15" t="n"/>
      <c r="H54" s="15" t="n"/>
      <c r="I54" s="30" t="n"/>
      <c r="J54" s="18" t="n"/>
      <c r="K54" s="10">
        <f>IF($B54="","",IF(OR($I54="",Assumptions!$B$3=""),"",IFERROR($I54-Assumptions!$B$3,"")))</f>
        <v/>
      </c>
      <c r="L54" s="19">
        <f>IF($B54="","",IF(OR(Assumptions!$B$3="",Assumptions!$B$4=""),"Check assumptions",IF(OR($A54="",$C54="",$D54="",$G54="",$H54=""),"Complete record",IF(COUNTIFS($A$4:$A$123,$A54,$B$4:$B$123,$B54)&gt;1,"Duplicate unit",IF(AND(ISNUMBER($F54),Assumptions!$B$5&lt;&gt;"",$F54&gt;Assumptions!$B$5),"Amount review",IF(OR($H54="Complete",$H54="Closed"),IF(AND($C54="External Coverage",$D54&lt;&gt;"Received"),"Proof review","No action"),IF($I54="","Set follow-up date",IFERROR(IF($I54&lt;Assumptions!$B$3,"Past due",IF($I54&lt;=Assumptions!$B$3+Assumptions!$B$4,"Due soon","Scheduled")),"Review"))))))))</f>
        <v/>
      </c>
    </row>
    <row r="55" ht="30" customHeight="1">
      <c r="A55" s="15" t="n"/>
      <c r="B55" s="15" t="n"/>
      <c r="C55" s="15" t="n"/>
      <c r="D55" s="15" t="n"/>
      <c r="E55" s="30" t="n"/>
      <c r="F55" s="31" t="n"/>
      <c r="G55" s="15" t="n"/>
      <c r="H55" s="15" t="n"/>
      <c r="I55" s="30" t="n"/>
      <c r="J55" s="18" t="n"/>
      <c r="K55" s="12">
        <f>IF($B55="","",IF(OR($I55="",Assumptions!$B$3=""),"",IFERROR($I55-Assumptions!$B$3,"")))</f>
        <v/>
      </c>
      <c r="L55" s="20">
        <f>IF($B55="","",IF(OR(Assumptions!$B$3="",Assumptions!$B$4=""),"Check assumptions",IF(OR($A55="",$C55="",$D55="",$G55="",$H55=""),"Complete record",IF(COUNTIFS($A$4:$A$123,$A55,$B$4:$B$123,$B55)&gt;1,"Duplicate unit",IF(AND(ISNUMBER($F55),Assumptions!$B$5&lt;&gt;"",$F55&gt;Assumptions!$B$5),"Amount review",IF(OR($H55="Complete",$H55="Closed"),IF(AND($C55="External Coverage",$D55&lt;&gt;"Received"),"Proof review","No action"),IF($I55="","Set follow-up date",IFERROR(IF($I55&lt;Assumptions!$B$3,"Past due",IF($I55&lt;=Assumptions!$B$3+Assumptions!$B$4,"Due soon","Scheduled")),"Review"))))))))</f>
        <v/>
      </c>
    </row>
    <row r="56" ht="30" customHeight="1">
      <c r="A56" s="15" t="n"/>
      <c r="B56" s="15" t="n"/>
      <c r="C56" s="15" t="n"/>
      <c r="D56" s="15" t="n"/>
      <c r="E56" s="30" t="n"/>
      <c r="F56" s="31" t="n"/>
      <c r="G56" s="15" t="n"/>
      <c r="H56" s="15" t="n"/>
      <c r="I56" s="30" t="n"/>
      <c r="J56" s="18" t="n"/>
      <c r="K56" s="10">
        <f>IF($B56="","",IF(OR($I56="",Assumptions!$B$3=""),"",IFERROR($I56-Assumptions!$B$3,"")))</f>
        <v/>
      </c>
      <c r="L56" s="19">
        <f>IF($B56="","",IF(OR(Assumptions!$B$3="",Assumptions!$B$4=""),"Check assumptions",IF(OR($A56="",$C56="",$D56="",$G56="",$H56=""),"Complete record",IF(COUNTIFS($A$4:$A$123,$A56,$B$4:$B$123,$B56)&gt;1,"Duplicate unit",IF(AND(ISNUMBER($F56),Assumptions!$B$5&lt;&gt;"",$F56&gt;Assumptions!$B$5),"Amount review",IF(OR($H56="Complete",$H56="Closed"),IF(AND($C56="External Coverage",$D56&lt;&gt;"Received"),"Proof review","No action"),IF($I56="","Set follow-up date",IFERROR(IF($I56&lt;Assumptions!$B$3,"Past due",IF($I56&lt;=Assumptions!$B$3+Assumptions!$B$4,"Due soon","Scheduled")),"Review"))))))))</f>
        <v/>
      </c>
    </row>
    <row r="57" ht="30" customHeight="1">
      <c r="A57" s="15" t="n"/>
      <c r="B57" s="15" t="n"/>
      <c r="C57" s="15" t="n"/>
      <c r="D57" s="15" t="n"/>
      <c r="E57" s="30" t="n"/>
      <c r="F57" s="31" t="n"/>
      <c r="G57" s="15" t="n"/>
      <c r="H57" s="15" t="n"/>
      <c r="I57" s="30" t="n"/>
      <c r="J57" s="18" t="n"/>
      <c r="K57" s="12">
        <f>IF($B57="","",IF(OR($I57="",Assumptions!$B$3=""),"",IFERROR($I57-Assumptions!$B$3,"")))</f>
        <v/>
      </c>
      <c r="L57" s="20">
        <f>IF($B57="","",IF(OR(Assumptions!$B$3="",Assumptions!$B$4=""),"Check assumptions",IF(OR($A57="",$C57="",$D57="",$G57="",$H57=""),"Complete record",IF(COUNTIFS($A$4:$A$123,$A57,$B$4:$B$123,$B57)&gt;1,"Duplicate unit",IF(AND(ISNUMBER($F57),Assumptions!$B$5&lt;&gt;"",$F57&gt;Assumptions!$B$5),"Amount review",IF(OR($H57="Complete",$H57="Closed"),IF(AND($C57="External Coverage",$D57&lt;&gt;"Received"),"Proof review","No action"),IF($I57="","Set follow-up date",IFERROR(IF($I57&lt;Assumptions!$B$3,"Past due",IF($I57&lt;=Assumptions!$B$3+Assumptions!$B$4,"Due soon","Scheduled")),"Review"))))))))</f>
        <v/>
      </c>
    </row>
    <row r="58" ht="30" customHeight="1">
      <c r="A58" s="15" t="n"/>
      <c r="B58" s="15" t="n"/>
      <c r="C58" s="15" t="n"/>
      <c r="D58" s="15" t="n"/>
      <c r="E58" s="30" t="n"/>
      <c r="F58" s="31" t="n"/>
      <c r="G58" s="15" t="n"/>
      <c r="H58" s="15" t="n"/>
      <c r="I58" s="30" t="n"/>
      <c r="J58" s="18" t="n"/>
      <c r="K58" s="10">
        <f>IF($B58="","",IF(OR($I58="",Assumptions!$B$3=""),"",IFERROR($I58-Assumptions!$B$3,"")))</f>
        <v/>
      </c>
      <c r="L58" s="19">
        <f>IF($B58="","",IF(OR(Assumptions!$B$3="",Assumptions!$B$4=""),"Check assumptions",IF(OR($A58="",$C58="",$D58="",$G58="",$H58=""),"Complete record",IF(COUNTIFS($A$4:$A$123,$A58,$B$4:$B$123,$B58)&gt;1,"Duplicate unit",IF(AND(ISNUMBER($F58),Assumptions!$B$5&lt;&gt;"",$F58&gt;Assumptions!$B$5),"Amount review",IF(OR($H58="Complete",$H58="Closed"),IF(AND($C58="External Coverage",$D58&lt;&gt;"Received"),"Proof review","No action"),IF($I58="","Set follow-up date",IFERROR(IF($I58&lt;Assumptions!$B$3,"Past due",IF($I58&lt;=Assumptions!$B$3+Assumptions!$B$4,"Due soon","Scheduled")),"Review"))))))))</f>
        <v/>
      </c>
    </row>
    <row r="59" ht="30" customHeight="1">
      <c r="A59" s="15" t="n"/>
      <c r="B59" s="15" t="n"/>
      <c r="C59" s="15" t="n"/>
      <c r="D59" s="15" t="n"/>
      <c r="E59" s="30" t="n"/>
      <c r="F59" s="31" t="n"/>
      <c r="G59" s="15" t="n"/>
      <c r="H59" s="15" t="n"/>
      <c r="I59" s="30" t="n"/>
      <c r="J59" s="18" t="n"/>
      <c r="K59" s="12">
        <f>IF($B59="","",IF(OR($I59="",Assumptions!$B$3=""),"",IFERROR($I59-Assumptions!$B$3,"")))</f>
        <v/>
      </c>
      <c r="L59" s="20">
        <f>IF($B59="","",IF(OR(Assumptions!$B$3="",Assumptions!$B$4=""),"Check assumptions",IF(OR($A59="",$C59="",$D59="",$G59="",$H59=""),"Complete record",IF(COUNTIFS($A$4:$A$123,$A59,$B$4:$B$123,$B59)&gt;1,"Duplicate unit",IF(AND(ISNUMBER($F59),Assumptions!$B$5&lt;&gt;"",$F59&gt;Assumptions!$B$5),"Amount review",IF(OR($H59="Complete",$H59="Closed"),IF(AND($C59="External Coverage",$D59&lt;&gt;"Received"),"Proof review","No action"),IF($I59="","Set follow-up date",IFERROR(IF($I59&lt;Assumptions!$B$3,"Past due",IF($I59&lt;=Assumptions!$B$3+Assumptions!$B$4,"Due soon","Scheduled")),"Review"))))))))</f>
        <v/>
      </c>
    </row>
    <row r="60" ht="30" customHeight="1">
      <c r="A60" s="15" t="n"/>
      <c r="B60" s="15" t="n"/>
      <c r="C60" s="15" t="n"/>
      <c r="D60" s="15" t="n"/>
      <c r="E60" s="30" t="n"/>
      <c r="F60" s="31" t="n"/>
      <c r="G60" s="15" t="n"/>
      <c r="H60" s="15" t="n"/>
      <c r="I60" s="30" t="n"/>
      <c r="J60" s="18" t="n"/>
      <c r="K60" s="10">
        <f>IF($B60="","",IF(OR($I60="",Assumptions!$B$3=""),"",IFERROR($I60-Assumptions!$B$3,"")))</f>
        <v/>
      </c>
      <c r="L60" s="19">
        <f>IF($B60="","",IF(OR(Assumptions!$B$3="",Assumptions!$B$4=""),"Check assumptions",IF(OR($A60="",$C60="",$D60="",$G60="",$H60=""),"Complete record",IF(COUNTIFS($A$4:$A$123,$A60,$B$4:$B$123,$B60)&gt;1,"Duplicate unit",IF(AND(ISNUMBER($F60),Assumptions!$B$5&lt;&gt;"",$F60&gt;Assumptions!$B$5),"Amount review",IF(OR($H60="Complete",$H60="Closed"),IF(AND($C60="External Coverage",$D60&lt;&gt;"Received"),"Proof review","No action"),IF($I60="","Set follow-up date",IFERROR(IF($I60&lt;Assumptions!$B$3,"Past due",IF($I60&lt;=Assumptions!$B$3+Assumptions!$B$4,"Due soon","Scheduled")),"Review"))))))))</f>
        <v/>
      </c>
    </row>
    <row r="61" ht="30" customHeight="1">
      <c r="A61" s="15" t="n"/>
      <c r="B61" s="15" t="n"/>
      <c r="C61" s="15" t="n"/>
      <c r="D61" s="15" t="n"/>
      <c r="E61" s="30" t="n"/>
      <c r="F61" s="31" t="n"/>
      <c r="G61" s="15" t="n"/>
      <c r="H61" s="15" t="n"/>
      <c r="I61" s="30" t="n"/>
      <c r="J61" s="18" t="n"/>
      <c r="K61" s="12">
        <f>IF($B61="","",IF(OR($I61="",Assumptions!$B$3=""),"",IFERROR($I61-Assumptions!$B$3,"")))</f>
        <v/>
      </c>
      <c r="L61" s="20">
        <f>IF($B61="","",IF(OR(Assumptions!$B$3="",Assumptions!$B$4=""),"Check assumptions",IF(OR($A61="",$C61="",$D61="",$G61="",$H61=""),"Complete record",IF(COUNTIFS($A$4:$A$123,$A61,$B$4:$B$123,$B61)&gt;1,"Duplicate unit",IF(AND(ISNUMBER($F61),Assumptions!$B$5&lt;&gt;"",$F61&gt;Assumptions!$B$5),"Amount review",IF(OR($H61="Complete",$H61="Closed"),IF(AND($C61="External Coverage",$D61&lt;&gt;"Received"),"Proof review","No action"),IF($I61="","Set follow-up date",IFERROR(IF($I61&lt;Assumptions!$B$3,"Past due",IF($I61&lt;=Assumptions!$B$3+Assumptions!$B$4,"Due soon","Scheduled")),"Review"))))))))</f>
        <v/>
      </c>
    </row>
    <row r="62" ht="30" customHeight="1">
      <c r="A62" s="15" t="n"/>
      <c r="B62" s="15" t="n"/>
      <c r="C62" s="15" t="n"/>
      <c r="D62" s="15" t="n"/>
      <c r="E62" s="30" t="n"/>
      <c r="F62" s="31" t="n"/>
      <c r="G62" s="15" t="n"/>
      <c r="H62" s="15" t="n"/>
      <c r="I62" s="30" t="n"/>
      <c r="J62" s="18" t="n"/>
      <c r="K62" s="10">
        <f>IF($B62="","",IF(OR($I62="",Assumptions!$B$3=""),"",IFERROR($I62-Assumptions!$B$3,"")))</f>
        <v/>
      </c>
      <c r="L62" s="19">
        <f>IF($B62="","",IF(OR(Assumptions!$B$3="",Assumptions!$B$4=""),"Check assumptions",IF(OR($A62="",$C62="",$D62="",$G62="",$H62=""),"Complete record",IF(COUNTIFS($A$4:$A$123,$A62,$B$4:$B$123,$B62)&gt;1,"Duplicate unit",IF(AND(ISNUMBER($F62),Assumptions!$B$5&lt;&gt;"",$F62&gt;Assumptions!$B$5),"Amount review",IF(OR($H62="Complete",$H62="Closed"),IF(AND($C62="External Coverage",$D62&lt;&gt;"Received"),"Proof review","No action"),IF($I62="","Set follow-up date",IFERROR(IF($I62&lt;Assumptions!$B$3,"Past due",IF($I62&lt;=Assumptions!$B$3+Assumptions!$B$4,"Due soon","Scheduled")),"Review"))))))))</f>
        <v/>
      </c>
    </row>
    <row r="63" ht="30" customHeight="1">
      <c r="A63" s="15" t="n"/>
      <c r="B63" s="15" t="n"/>
      <c r="C63" s="15" t="n"/>
      <c r="D63" s="15" t="n"/>
      <c r="E63" s="30" t="n"/>
      <c r="F63" s="31" t="n"/>
      <c r="G63" s="15" t="n"/>
      <c r="H63" s="15" t="n"/>
      <c r="I63" s="30" t="n"/>
      <c r="J63" s="18" t="n"/>
      <c r="K63" s="12">
        <f>IF($B63="","",IF(OR($I63="",Assumptions!$B$3=""),"",IFERROR($I63-Assumptions!$B$3,"")))</f>
        <v/>
      </c>
      <c r="L63" s="20">
        <f>IF($B63="","",IF(OR(Assumptions!$B$3="",Assumptions!$B$4=""),"Check assumptions",IF(OR($A63="",$C63="",$D63="",$G63="",$H63=""),"Complete record",IF(COUNTIFS($A$4:$A$123,$A63,$B$4:$B$123,$B63)&gt;1,"Duplicate unit",IF(AND(ISNUMBER($F63),Assumptions!$B$5&lt;&gt;"",$F63&gt;Assumptions!$B$5),"Amount review",IF(OR($H63="Complete",$H63="Closed"),IF(AND($C63="External Coverage",$D63&lt;&gt;"Received"),"Proof review","No action"),IF($I63="","Set follow-up date",IFERROR(IF($I63&lt;Assumptions!$B$3,"Past due",IF($I63&lt;=Assumptions!$B$3+Assumptions!$B$4,"Due soon","Scheduled")),"Review"))))))))</f>
        <v/>
      </c>
    </row>
    <row r="64" ht="30" customHeight="1">
      <c r="A64" s="15" t="n"/>
      <c r="B64" s="15" t="n"/>
      <c r="C64" s="15" t="n"/>
      <c r="D64" s="15" t="n"/>
      <c r="E64" s="30" t="n"/>
      <c r="F64" s="31" t="n"/>
      <c r="G64" s="15" t="n"/>
      <c r="H64" s="15" t="n"/>
      <c r="I64" s="30" t="n"/>
      <c r="J64" s="18" t="n"/>
      <c r="K64" s="10">
        <f>IF($B64="","",IF(OR($I64="",Assumptions!$B$3=""),"",IFERROR($I64-Assumptions!$B$3,"")))</f>
        <v/>
      </c>
      <c r="L64" s="19">
        <f>IF($B64="","",IF(OR(Assumptions!$B$3="",Assumptions!$B$4=""),"Check assumptions",IF(OR($A64="",$C64="",$D64="",$G64="",$H64=""),"Complete record",IF(COUNTIFS($A$4:$A$123,$A64,$B$4:$B$123,$B64)&gt;1,"Duplicate unit",IF(AND(ISNUMBER($F64),Assumptions!$B$5&lt;&gt;"",$F64&gt;Assumptions!$B$5),"Amount review",IF(OR($H64="Complete",$H64="Closed"),IF(AND($C64="External Coverage",$D64&lt;&gt;"Received"),"Proof review","No action"),IF($I64="","Set follow-up date",IFERROR(IF($I64&lt;Assumptions!$B$3,"Past due",IF($I64&lt;=Assumptions!$B$3+Assumptions!$B$4,"Due soon","Scheduled")),"Review"))))))))</f>
        <v/>
      </c>
    </row>
    <row r="65" ht="30" customHeight="1">
      <c r="A65" s="15" t="n"/>
      <c r="B65" s="15" t="n"/>
      <c r="C65" s="15" t="n"/>
      <c r="D65" s="15" t="n"/>
      <c r="E65" s="30" t="n"/>
      <c r="F65" s="31" t="n"/>
      <c r="G65" s="15" t="n"/>
      <c r="H65" s="15" t="n"/>
      <c r="I65" s="30" t="n"/>
      <c r="J65" s="18" t="n"/>
      <c r="K65" s="12">
        <f>IF($B65="","",IF(OR($I65="",Assumptions!$B$3=""),"",IFERROR($I65-Assumptions!$B$3,"")))</f>
        <v/>
      </c>
      <c r="L65" s="20">
        <f>IF($B65="","",IF(OR(Assumptions!$B$3="",Assumptions!$B$4=""),"Check assumptions",IF(OR($A65="",$C65="",$D65="",$G65="",$H65=""),"Complete record",IF(COUNTIFS($A$4:$A$123,$A65,$B$4:$B$123,$B65)&gt;1,"Duplicate unit",IF(AND(ISNUMBER($F65),Assumptions!$B$5&lt;&gt;"",$F65&gt;Assumptions!$B$5),"Amount review",IF(OR($H65="Complete",$H65="Closed"),IF(AND($C65="External Coverage",$D65&lt;&gt;"Received"),"Proof review","No action"),IF($I65="","Set follow-up date",IFERROR(IF($I65&lt;Assumptions!$B$3,"Past due",IF($I65&lt;=Assumptions!$B$3+Assumptions!$B$4,"Due soon","Scheduled")),"Review"))))))))</f>
        <v/>
      </c>
    </row>
    <row r="66" ht="30" customHeight="1">
      <c r="A66" s="15" t="n"/>
      <c r="B66" s="15" t="n"/>
      <c r="C66" s="15" t="n"/>
      <c r="D66" s="15" t="n"/>
      <c r="E66" s="30" t="n"/>
      <c r="F66" s="31" t="n"/>
      <c r="G66" s="15" t="n"/>
      <c r="H66" s="15" t="n"/>
      <c r="I66" s="30" t="n"/>
      <c r="J66" s="18" t="n"/>
      <c r="K66" s="10">
        <f>IF($B66="","",IF(OR($I66="",Assumptions!$B$3=""),"",IFERROR($I66-Assumptions!$B$3,"")))</f>
        <v/>
      </c>
      <c r="L66" s="19">
        <f>IF($B66="","",IF(OR(Assumptions!$B$3="",Assumptions!$B$4=""),"Check assumptions",IF(OR($A66="",$C66="",$D66="",$G66="",$H66=""),"Complete record",IF(COUNTIFS($A$4:$A$123,$A66,$B$4:$B$123,$B66)&gt;1,"Duplicate unit",IF(AND(ISNUMBER($F66),Assumptions!$B$5&lt;&gt;"",$F66&gt;Assumptions!$B$5),"Amount review",IF(OR($H66="Complete",$H66="Closed"),IF(AND($C66="External Coverage",$D66&lt;&gt;"Received"),"Proof review","No action"),IF($I66="","Set follow-up date",IFERROR(IF($I66&lt;Assumptions!$B$3,"Past due",IF($I66&lt;=Assumptions!$B$3+Assumptions!$B$4,"Due soon","Scheduled")),"Review"))))))))</f>
        <v/>
      </c>
    </row>
    <row r="67" ht="30" customHeight="1">
      <c r="A67" s="15" t="n"/>
      <c r="B67" s="15" t="n"/>
      <c r="C67" s="15" t="n"/>
      <c r="D67" s="15" t="n"/>
      <c r="E67" s="30" t="n"/>
      <c r="F67" s="31" t="n"/>
      <c r="G67" s="15" t="n"/>
      <c r="H67" s="15" t="n"/>
      <c r="I67" s="30" t="n"/>
      <c r="J67" s="18" t="n"/>
      <c r="K67" s="12">
        <f>IF($B67="","",IF(OR($I67="",Assumptions!$B$3=""),"",IFERROR($I67-Assumptions!$B$3,"")))</f>
        <v/>
      </c>
      <c r="L67" s="20">
        <f>IF($B67="","",IF(OR(Assumptions!$B$3="",Assumptions!$B$4=""),"Check assumptions",IF(OR($A67="",$C67="",$D67="",$G67="",$H67=""),"Complete record",IF(COUNTIFS($A$4:$A$123,$A67,$B$4:$B$123,$B67)&gt;1,"Duplicate unit",IF(AND(ISNUMBER($F67),Assumptions!$B$5&lt;&gt;"",$F67&gt;Assumptions!$B$5),"Amount review",IF(OR($H67="Complete",$H67="Closed"),IF(AND($C67="External Coverage",$D67&lt;&gt;"Received"),"Proof review","No action"),IF($I67="","Set follow-up date",IFERROR(IF($I67&lt;Assumptions!$B$3,"Past due",IF($I67&lt;=Assumptions!$B$3+Assumptions!$B$4,"Due soon","Scheduled")),"Review"))))))))</f>
        <v/>
      </c>
    </row>
    <row r="68" ht="30" customHeight="1">
      <c r="A68" s="15" t="n"/>
      <c r="B68" s="15" t="n"/>
      <c r="C68" s="15" t="n"/>
      <c r="D68" s="15" t="n"/>
      <c r="E68" s="30" t="n"/>
      <c r="F68" s="31" t="n"/>
      <c r="G68" s="15" t="n"/>
      <c r="H68" s="15" t="n"/>
      <c r="I68" s="30" t="n"/>
      <c r="J68" s="18" t="n"/>
      <c r="K68" s="10">
        <f>IF($B68="","",IF(OR($I68="",Assumptions!$B$3=""),"",IFERROR($I68-Assumptions!$B$3,"")))</f>
        <v/>
      </c>
      <c r="L68" s="19">
        <f>IF($B68="","",IF(OR(Assumptions!$B$3="",Assumptions!$B$4=""),"Check assumptions",IF(OR($A68="",$C68="",$D68="",$G68="",$H68=""),"Complete record",IF(COUNTIFS($A$4:$A$123,$A68,$B$4:$B$123,$B68)&gt;1,"Duplicate unit",IF(AND(ISNUMBER($F68),Assumptions!$B$5&lt;&gt;"",$F68&gt;Assumptions!$B$5),"Amount review",IF(OR($H68="Complete",$H68="Closed"),IF(AND($C68="External Coverage",$D68&lt;&gt;"Received"),"Proof review","No action"),IF($I68="","Set follow-up date",IFERROR(IF($I68&lt;Assumptions!$B$3,"Past due",IF($I68&lt;=Assumptions!$B$3+Assumptions!$B$4,"Due soon","Scheduled")),"Review"))))))))</f>
        <v/>
      </c>
    </row>
    <row r="69" ht="30" customHeight="1">
      <c r="A69" s="15" t="n"/>
      <c r="B69" s="15" t="n"/>
      <c r="C69" s="15" t="n"/>
      <c r="D69" s="15" t="n"/>
      <c r="E69" s="30" t="n"/>
      <c r="F69" s="31" t="n"/>
      <c r="G69" s="15" t="n"/>
      <c r="H69" s="15" t="n"/>
      <c r="I69" s="30" t="n"/>
      <c r="J69" s="18" t="n"/>
      <c r="K69" s="12">
        <f>IF($B69="","",IF(OR($I69="",Assumptions!$B$3=""),"",IFERROR($I69-Assumptions!$B$3,"")))</f>
        <v/>
      </c>
      <c r="L69" s="20">
        <f>IF($B69="","",IF(OR(Assumptions!$B$3="",Assumptions!$B$4=""),"Check assumptions",IF(OR($A69="",$C69="",$D69="",$G69="",$H69=""),"Complete record",IF(COUNTIFS($A$4:$A$123,$A69,$B$4:$B$123,$B69)&gt;1,"Duplicate unit",IF(AND(ISNUMBER($F69),Assumptions!$B$5&lt;&gt;"",$F69&gt;Assumptions!$B$5),"Amount review",IF(OR($H69="Complete",$H69="Closed"),IF(AND($C69="External Coverage",$D69&lt;&gt;"Received"),"Proof review","No action"),IF($I69="","Set follow-up date",IFERROR(IF($I69&lt;Assumptions!$B$3,"Past due",IF($I69&lt;=Assumptions!$B$3+Assumptions!$B$4,"Due soon","Scheduled")),"Review"))))))))</f>
        <v/>
      </c>
    </row>
    <row r="70" ht="30" customHeight="1">
      <c r="A70" s="15" t="n"/>
      <c r="B70" s="15" t="n"/>
      <c r="C70" s="15" t="n"/>
      <c r="D70" s="15" t="n"/>
      <c r="E70" s="30" t="n"/>
      <c r="F70" s="31" t="n"/>
      <c r="G70" s="15" t="n"/>
      <c r="H70" s="15" t="n"/>
      <c r="I70" s="30" t="n"/>
      <c r="J70" s="18" t="n"/>
      <c r="K70" s="10">
        <f>IF($B70="","",IF(OR($I70="",Assumptions!$B$3=""),"",IFERROR($I70-Assumptions!$B$3,"")))</f>
        <v/>
      </c>
      <c r="L70" s="19">
        <f>IF($B70="","",IF(OR(Assumptions!$B$3="",Assumptions!$B$4=""),"Check assumptions",IF(OR($A70="",$C70="",$D70="",$G70="",$H70=""),"Complete record",IF(COUNTIFS($A$4:$A$123,$A70,$B$4:$B$123,$B70)&gt;1,"Duplicate unit",IF(AND(ISNUMBER($F70),Assumptions!$B$5&lt;&gt;"",$F70&gt;Assumptions!$B$5),"Amount review",IF(OR($H70="Complete",$H70="Closed"),IF(AND($C70="External Coverage",$D70&lt;&gt;"Received"),"Proof review","No action"),IF($I70="","Set follow-up date",IFERROR(IF($I70&lt;Assumptions!$B$3,"Past due",IF($I70&lt;=Assumptions!$B$3+Assumptions!$B$4,"Due soon","Scheduled")),"Review"))))))))</f>
        <v/>
      </c>
    </row>
    <row r="71" ht="30" customHeight="1">
      <c r="A71" s="15" t="n"/>
      <c r="B71" s="15" t="n"/>
      <c r="C71" s="15" t="n"/>
      <c r="D71" s="15" t="n"/>
      <c r="E71" s="30" t="n"/>
      <c r="F71" s="31" t="n"/>
      <c r="G71" s="15" t="n"/>
      <c r="H71" s="15" t="n"/>
      <c r="I71" s="30" t="n"/>
      <c r="J71" s="18" t="n"/>
      <c r="K71" s="12">
        <f>IF($B71="","",IF(OR($I71="",Assumptions!$B$3=""),"",IFERROR($I71-Assumptions!$B$3,"")))</f>
        <v/>
      </c>
      <c r="L71" s="20">
        <f>IF($B71="","",IF(OR(Assumptions!$B$3="",Assumptions!$B$4=""),"Check assumptions",IF(OR($A71="",$C71="",$D71="",$G71="",$H71=""),"Complete record",IF(COUNTIFS($A$4:$A$123,$A71,$B$4:$B$123,$B71)&gt;1,"Duplicate unit",IF(AND(ISNUMBER($F71),Assumptions!$B$5&lt;&gt;"",$F71&gt;Assumptions!$B$5),"Amount review",IF(OR($H71="Complete",$H71="Closed"),IF(AND($C71="External Coverage",$D71&lt;&gt;"Received"),"Proof review","No action"),IF($I71="","Set follow-up date",IFERROR(IF($I71&lt;Assumptions!$B$3,"Past due",IF($I71&lt;=Assumptions!$B$3+Assumptions!$B$4,"Due soon","Scheduled")),"Review"))))))))</f>
        <v/>
      </c>
    </row>
    <row r="72" ht="30" customHeight="1">
      <c r="A72" s="15" t="n"/>
      <c r="B72" s="15" t="n"/>
      <c r="C72" s="15" t="n"/>
      <c r="D72" s="15" t="n"/>
      <c r="E72" s="30" t="n"/>
      <c r="F72" s="31" t="n"/>
      <c r="G72" s="15" t="n"/>
      <c r="H72" s="15" t="n"/>
      <c r="I72" s="30" t="n"/>
      <c r="J72" s="18" t="n"/>
      <c r="K72" s="10">
        <f>IF($B72="","",IF(OR($I72="",Assumptions!$B$3=""),"",IFERROR($I72-Assumptions!$B$3,"")))</f>
        <v/>
      </c>
      <c r="L72" s="19">
        <f>IF($B72="","",IF(OR(Assumptions!$B$3="",Assumptions!$B$4=""),"Check assumptions",IF(OR($A72="",$C72="",$D72="",$G72="",$H72=""),"Complete record",IF(COUNTIFS($A$4:$A$123,$A72,$B$4:$B$123,$B72)&gt;1,"Duplicate unit",IF(AND(ISNUMBER($F72),Assumptions!$B$5&lt;&gt;"",$F72&gt;Assumptions!$B$5),"Amount review",IF(OR($H72="Complete",$H72="Closed"),IF(AND($C72="External Coverage",$D72&lt;&gt;"Received"),"Proof review","No action"),IF($I72="","Set follow-up date",IFERROR(IF($I72&lt;Assumptions!$B$3,"Past due",IF($I72&lt;=Assumptions!$B$3+Assumptions!$B$4,"Due soon","Scheduled")),"Review"))))))))</f>
        <v/>
      </c>
    </row>
    <row r="73" ht="30" customHeight="1">
      <c r="A73" s="15" t="n"/>
      <c r="B73" s="15" t="n"/>
      <c r="C73" s="15" t="n"/>
      <c r="D73" s="15" t="n"/>
      <c r="E73" s="30" t="n"/>
      <c r="F73" s="31" t="n"/>
      <c r="G73" s="15" t="n"/>
      <c r="H73" s="15" t="n"/>
      <c r="I73" s="30" t="n"/>
      <c r="J73" s="18" t="n"/>
      <c r="K73" s="12">
        <f>IF($B73="","",IF(OR($I73="",Assumptions!$B$3=""),"",IFERROR($I73-Assumptions!$B$3,"")))</f>
        <v/>
      </c>
      <c r="L73" s="20">
        <f>IF($B73="","",IF(OR(Assumptions!$B$3="",Assumptions!$B$4=""),"Check assumptions",IF(OR($A73="",$C73="",$D73="",$G73="",$H73=""),"Complete record",IF(COUNTIFS($A$4:$A$123,$A73,$B$4:$B$123,$B73)&gt;1,"Duplicate unit",IF(AND(ISNUMBER($F73),Assumptions!$B$5&lt;&gt;"",$F73&gt;Assumptions!$B$5),"Amount review",IF(OR($H73="Complete",$H73="Closed"),IF(AND($C73="External Coverage",$D73&lt;&gt;"Received"),"Proof review","No action"),IF($I73="","Set follow-up date",IFERROR(IF($I73&lt;Assumptions!$B$3,"Past due",IF($I73&lt;=Assumptions!$B$3+Assumptions!$B$4,"Due soon","Scheduled")),"Review"))))))))</f>
        <v/>
      </c>
    </row>
    <row r="74" ht="30" customHeight="1">
      <c r="A74" s="15" t="n"/>
      <c r="B74" s="15" t="n"/>
      <c r="C74" s="15" t="n"/>
      <c r="D74" s="15" t="n"/>
      <c r="E74" s="30" t="n"/>
      <c r="F74" s="31" t="n"/>
      <c r="G74" s="15" t="n"/>
      <c r="H74" s="15" t="n"/>
      <c r="I74" s="30" t="n"/>
      <c r="J74" s="18" t="n"/>
      <c r="K74" s="10">
        <f>IF($B74="","",IF(OR($I74="",Assumptions!$B$3=""),"",IFERROR($I74-Assumptions!$B$3,"")))</f>
        <v/>
      </c>
      <c r="L74" s="19">
        <f>IF($B74="","",IF(OR(Assumptions!$B$3="",Assumptions!$B$4=""),"Check assumptions",IF(OR($A74="",$C74="",$D74="",$G74="",$H74=""),"Complete record",IF(COUNTIFS($A$4:$A$123,$A74,$B$4:$B$123,$B74)&gt;1,"Duplicate unit",IF(AND(ISNUMBER($F74),Assumptions!$B$5&lt;&gt;"",$F74&gt;Assumptions!$B$5),"Amount review",IF(OR($H74="Complete",$H74="Closed"),IF(AND($C74="External Coverage",$D74&lt;&gt;"Received"),"Proof review","No action"),IF($I74="","Set follow-up date",IFERROR(IF($I74&lt;Assumptions!$B$3,"Past due",IF($I74&lt;=Assumptions!$B$3+Assumptions!$B$4,"Due soon","Scheduled")),"Review"))))))))</f>
        <v/>
      </c>
    </row>
    <row r="75" ht="30" customHeight="1">
      <c r="A75" s="15" t="n"/>
      <c r="B75" s="15" t="n"/>
      <c r="C75" s="15" t="n"/>
      <c r="D75" s="15" t="n"/>
      <c r="E75" s="30" t="n"/>
      <c r="F75" s="31" t="n"/>
      <c r="G75" s="15" t="n"/>
      <c r="H75" s="15" t="n"/>
      <c r="I75" s="30" t="n"/>
      <c r="J75" s="18" t="n"/>
      <c r="K75" s="12">
        <f>IF($B75="","",IF(OR($I75="",Assumptions!$B$3=""),"",IFERROR($I75-Assumptions!$B$3,"")))</f>
        <v/>
      </c>
      <c r="L75" s="20">
        <f>IF($B75="","",IF(OR(Assumptions!$B$3="",Assumptions!$B$4=""),"Check assumptions",IF(OR($A75="",$C75="",$D75="",$G75="",$H75=""),"Complete record",IF(COUNTIFS($A$4:$A$123,$A75,$B$4:$B$123,$B75)&gt;1,"Duplicate unit",IF(AND(ISNUMBER($F75),Assumptions!$B$5&lt;&gt;"",$F75&gt;Assumptions!$B$5),"Amount review",IF(OR($H75="Complete",$H75="Closed"),IF(AND($C75="External Coverage",$D75&lt;&gt;"Received"),"Proof review","No action"),IF($I75="","Set follow-up date",IFERROR(IF($I75&lt;Assumptions!$B$3,"Past due",IF($I75&lt;=Assumptions!$B$3+Assumptions!$B$4,"Due soon","Scheduled")),"Review"))))))))</f>
        <v/>
      </c>
    </row>
    <row r="76" ht="30" customHeight="1">
      <c r="A76" s="15" t="n"/>
      <c r="B76" s="15" t="n"/>
      <c r="C76" s="15" t="n"/>
      <c r="D76" s="15" t="n"/>
      <c r="E76" s="30" t="n"/>
      <c r="F76" s="31" t="n"/>
      <c r="G76" s="15" t="n"/>
      <c r="H76" s="15" t="n"/>
      <c r="I76" s="30" t="n"/>
      <c r="J76" s="18" t="n"/>
      <c r="K76" s="10">
        <f>IF($B76="","",IF(OR($I76="",Assumptions!$B$3=""),"",IFERROR($I76-Assumptions!$B$3,"")))</f>
        <v/>
      </c>
      <c r="L76" s="19">
        <f>IF($B76="","",IF(OR(Assumptions!$B$3="",Assumptions!$B$4=""),"Check assumptions",IF(OR($A76="",$C76="",$D76="",$G76="",$H76=""),"Complete record",IF(COUNTIFS($A$4:$A$123,$A76,$B$4:$B$123,$B76)&gt;1,"Duplicate unit",IF(AND(ISNUMBER($F76),Assumptions!$B$5&lt;&gt;"",$F76&gt;Assumptions!$B$5),"Amount review",IF(OR($H76="Complete",$H76="Closed"),IF(AND($C76="External Coverage",$D76&lt;&gt;"Received"),"Proof review","No action"),IF($I76="","Set follow-up date",IFERROR(IF($I76&lt;Assumptions!$B$3,"Past due",IF($I76&lt;=Assumptions!$B$3+Assumptions!$B$4,"Due soon","Scheduled")),"Review"))))))))</f>
        <v/>
      </c>
    </row>
    <row r="77" ht="30" customHeight="1">
      <c r="A77" s="15" t="n"/>
      <c r="B77" s="15" t="n"/>
      <c r="C77" s="15" t="n"/>
      <c r="D77" s="15" t="n"/>
      <c r="E77" s="30" t="n"/>
      <c r="F77" s="31" t="n"/>
      <c r="G77" s="15" t="n"/>
      <c r="H77" s="15" t="n"/>
      <c r="I77" s="30" t="n"/>
      <c r="J77" s="18" t="n"/>
      <c r="K77" s="12">
        <f>IF($B77="","",IF(OR($I77="",Assumptions!$B$3=""),"",IFERROR($I77-Assumptions!$B$3,"")))</f>
        <v/>
      </c>
      <c r="L77" s="20">
        <f>IF($B77="","",IF(OR(Assumptions!$B$3="",Assumptions!$B$4=""),"Check assumptions",IF(OR($A77="",$C77="",$D77="",$G77="",$H77=""),"Complete record",IF(COUNTIFS($A$4:$A$123,$A77,$B$4:$B$123,$B77)&gt;1,"Duplicate unit",IF(AND(ISNUMBER($F77),Assumptions!$B$5&lt;&gt;"",$F77&gt;Assumptions!$B$5),"Amount review",IF(OR($H77="Complete",$H77="Closed"),IF(AND($C77="External Coverage",$D77&lt;&gt;"Received"),"Proof review","No action"),IF($I77="","Set follow-up date",IFERROR(IF($I77&lt;Assumptions!$B$3,"Past due",IF($I77&lt;=Assumptions!$B$3+Assumptions!$B$4,"Due soon","Scheduled")),"Review"))))))))</f>
        <v/>
      </c>
    </row>
    <row r="78" ht="30" customHeight="1">
      <c r="A78" s="15" t="n"/>
      <c r="B78" s="15" t="n"/>
      <c r="C78" s="15" t="n"/>
      <c r="D78" s="15" t="n"/>
      <c r="E78" s="30" t="n"/>
      <c r="F78" s="31" t="n"/>
      <c r="G78" s="15" t="n"/>
      <c r="H78" s="15" t="n"/>
      <c r="I78" s="30" t="n"/>
      <c r="J78" s="18" t="n"/>
      <c r="K78" s="10">
        <f>IF($B78="","",IF(OR($I78="",Assumptions!$B$3=""),"",IFERROR($I78-Assumptions!$B$3,"")))</f>
        <v/>
      </c>
      <c r="L78" s="19">
        <f>IF($B78="","",IF(OR(Assumptions!$B$3="",Assumptions!$B$4=""),"Check assumptions",IF(OR($A78="",$C78="",$D78="",$G78="",$H78=""),"Complete record",IF(COUNTIFS($A$4:$A$123,$A78,$B$4:$B$123,$B78)&gt;1,"Duplicate unit",IF(AND(ISNUMBER($F78),Assumptions!$B$5&lt;&gt;"",$F78&gt;Assumptions!$B$5),"Amount review",IF(OR($H78="Complete",$H78="Closed"),IF(AND($C78="External Coverage",$D78&lt;&gt;"Received"),"Proof review","No action"),IF($I78="","Set follow-up date",IFERROR(IF($I78&lt;Assumptions!$B$3,"Past due",IF($I78&lt;=Assumptions!$B$3+Assumptions!$B$4,"Due soon","Scheduled")),"Review"))))))))</f>
        <v/>
      </c>
    </row>
    <row r="79" ht="30" customHeight="1">
      <c r="A79" s="15" t="n"/>
      <c r="B79" s="15" t="n"/>
      <c r="C79" s="15" t="n"/>
      <c r="D79" s="15" t="n"/>
      <c r="E79" s="30" t="n"/>
      <c r="F79" s="31" t="n"/>
      <c r="G79" s="15" t="n"/>
      <c r="H79" s="15" t="n"/>
      <c r="I79" s="30" t="n"/>
      <c r="J79" s="18" t="n"/>
      <c r="K79" s="12">
        <f>IF($B79="","",IF(OR($I79="",Assumptions!$B$3=""),"",IFERROR($I79-Assumptions!$B$3,"")))</f>
        <v/>
      </c>
      <c r="L79" s="20">
        <f>IF($B79="","",IF(OR(Assumptions!$B$3="",Assumptions!$B$4=""),"Check assumptions",IF(OR($A79="",$C79="",$D79="",$G79="",$H79=""),"Complete record",IF(COUNTIFS($A$4:$A$123,$A79,$B$4:$B$123,$B79)&gt;1,"Duplicate unit",IF(AND(ISNUMBER($F79),Assumptions!$B$5&lt;&gt;"",$F79&gt;Assumptions!$B$5),"Amount review",IF(OR($H79="Complete",$H79="Closed"),IF(AND($C79="External Coverage",$D79&lt;&gt;"Received"),"Proof review","No action"),IF($I79="","Set follow-up date",IFERROR(IF($I79&lt;Assumptions!$B$3,"Past due",IF($I79&lt;=Assumptions!$B$3+Assumptions!$B$4,"Due soon","Scheduled")),"Review"))))))))</f>
        <v/>
      </c>
    </row>
    <row r="80" ht="30" customHeight="1">
      <c r="A80" s="15" t="n"/>
      <c r="B80" s="15" t="n"/>
      <c r="C80" s="15" t="n"/>
      <c r="D80" s="15" t="n"/>
      <c r="E80" s="30" t="n"/>
      <c r="F80" s="31" t="n"/>
      <c r="G80" s="15" t="n"/>
      <c r="H80" s="15" t="n"/>
      <c r="I80" s="30" t="n"/>
      <c r="J80" s="18" t="n"/>
      <c r="K80" s="10">
        <f>IF($B80="","",IF(OR($I80="",Assumptions!$B$3=""),"",IFERROR($I80-Assumptions!$B$3,"")))</f>
        <v/>
      </c>
      <c r="L80" s="19">
        <f>IF($B80="","",IF(OR(Assumptions!$B$3="",Assumptions!$B$4=""),"Check assumptions",IF(OR($A80="",$C80="",$D80="",$G80="",$H80=""),"Complete record",IF(COUNTIFS($A$4:$A$123,$A80,$B$4:$B$123,$B80)&gt;1,"Duplicate unit",IF(AND(ISNUMBER($F80),Assumptions!$B$5&lt;&gt;"",$F80&gt;Assumptions!$B$5),"Amount review",IF(OR($H80="Complete",$H80="Closed"),IF(AND($C80="External Coverage",$D80&lt;&gt;"Received"),"Proof review","No action"),IF($I80="","Set follow-up date",IFERROR(IF($I80&lt;Assumptions!$B$3,"Past due",IF($I80&lt;=Assumptions!$B$3+Assumptions!$B$4,"Due soon","Scheduled")),"Review"))))))))</f>
        <v/>
      </c>
    </row>
    <row r="81" ht="30" customHeight="1">
      <c r="A81" s="15" t="n"/>
      <c r="B81" s="15" t="n"/>
      <c r="C81" s="15" t="n"/>
      <c r="D81" s="15" t="n"/>
      <c r="E81" s="30" t="n"/>
      <c r="F81" s="31" t="n"/>
      <c r="G81" s="15" t="n"/>
      <c r="H81" s="15" t="n"/>
      <c r="I81" s="30" t="n"/>
      <c r="J81" s="18" t="n"/>
      <c r="K81" s="12">
        <f>IF($B81="","",IF(OR($I81="",Assumptions!$B$3=""),"",IFERROR($I81-Assumptions!$B$3,"")))</f>
        <v/>
      </c>
      <c r="L81" s="20">
        <f>IF($B81="","",IF(OR(Assumptions!$B$3="",Assumptions!$B$4=""),"Check assumptions",IF(OR($A81="",$C81="",$D81="",$G81="",$H81=""),"Complete record",IF(COUNTIFS($A$4:$A$123,$A81,$B$4:$B$123,$B81)&gt;1,"Duplicate unit",IF(AND(ISNUMBER($F81),Assumptions!$B$5&lt;&gt;"",$F81&gt;Assumptions!$B$5),"Amount review",IF(OR($H81="Complete",$H81="Closed"),IF(AND($C81="External Coverage",$D81&lt;&gt;"Received"),"Proof review","No action"),IF($I81="","Set follow-up date",IFERROR(IF($I81&lt;Assumptions!$B$3,"Past due",IF($I81&lt;=Assumptions!$B$3+Assumptions!$B$4,"Due soon","Scheduled")),"Review"))))))))</f>
        <v/>
      </c>
    </row>
    <row r="82" ht="30" customHeight="1">
      <c r="A82" s="15" t="n"/>
      <c r="B82" s="15" t="n"/>
      <c r="C82" s="15" t="n"/>
      <c r="D82" s="15" t="n"/>
      <c r="E82" s="30" t="n"/>
      <c r="F82" s="31" t="n"/>
      <c r="G82" s="15" t="n"/>
      <c r="H82" s="15" t="n"/>
      <c r="I82" s="30" t="n"/>
      <c r="J82" s="18" t="n"/>
      <c r="K82" s="10">
        <f>IF($B82="","",IF(OR($I82="",Assumptions!$B$3=""),"",IFERROR($I82-Assumptions!$B$3,"")))</f>
        <v/>
      </c>
      <c r="L82" s="19">
        <f>IF($B82="","",IF(OR(Assumptions!$B$3="",Assumptions!$B$4=""),"Check assumptions",IF(OR($A82="",$C82="",$D82="",$G82="",$H82=""),"Complete record",IF(COUNTIFS($A$4:$A$123,$A82,$B$4:$B$123,$B82)&gt;1,"Duplicate unit",IF(AND(ISNUMBER($F82),Assumptions!$B$5&lt;&gt;"",$F82&gt;Assumptions!$B$5),"Amount review",IF(OR($H82="Complete",$H82="Closed"),IF(AND($C82="External Coverage",$D82&lt;&gt;"Received"),"Proof review","No action"),IF($I82="","Set follow-up date",IFERROR(IF($I82&lt;Assumptions!$B$3,"Past due",IF($I82&lt;=Assumptions!$B$3+Assumptions!$B$4,"Due soon","Scheduled")),"Review"))))))))</f>
        <v/>
      </c>
    </row>
    <row r="83" ht="30" customHeight="1">
      <c r="A83" s="15" t="n"/>
      <c r="B83" s="15" t="n"/>
      <c r="C83" s="15" t="n"/>
      <c r="D83" s="15" t="n"/>
      <c r="E83" s="30" t="n"/>
      <c r="F83" s="31" t="n"/>
      <c r="G83" s="15" t="n"/>
      <c r="H83" s="15" t="n"/>
      <c r="I83" s="30" t="n"/>
      <c r="J83" s="18" t="n"/>
      <c r="K83" s="12">
        <f>IF($B83="","",IF(OR($I83="",Assumptions!$B$3=""),"",IFERROR($I83-Assumptions!$B$3,"")))</f>
        <v/>
      </c>
      <c r="L83" s="20">
        <f>IF($B83="","",IF(OR(Assumptions!$B$3="",Assumptions!$B$4=""),"Check assumptions",IF(OR($A83="",$C83="",$D83="",$G83="",$H83=""),"Complete record",IF(COUNTIFS($A$4:$A$123,$A83,$B$4:$B$123,$B83)&gt;1,"Duplicate unit",IF(AND(ISNUMBER($F83),Assumptions!$B$5&lt;&gt;"",$F83&gt;Assumptions!$B$5),"Amount review",IF(OR($H83="Complete",$H83="Closed"),IF(AND($C83="External Coverage",$D83&lt;&gt;"Received"),"Proof review","No action"),IF($I83="","Set follow-up date",IFERROR(IF($I83&lt;Assumptions!$B$3,"Past due",IF($I83&lt;=Assumptions!$B$3+Assumptions!$B$4,"Due soon","Scheduled")),"Review"))))))))</f>
        <v/>
      </c>
    </row>
    <row r="84" ht="30" customHeight="1">
      <c r="A84" s="15" t="n"/>
      <c r="B84" s="15" t="n"/>
      <c r="C84" s="15" t="n"/>
      <c r="D84" s="15" t="n"/>
      <c r="E84" s="30" t="n"/>
      <c r="F84" s="31" t="n"/>
      <c r="G84" s="15" t="n"/>
      <c r="H84" s="15" t="n"/>
      <c r="I84" s="30" t="n"/>
      <c r="J84" s="18" t="n"/>
      <c r="K84" s="10">
        <f>IF($B84="","",IF(OR($I84="",Assumptions!$B$3=""),"",IFERROR($I84-Assumptions!$B$3,"")))</f>
        <v/>
      </c>
      <c r="L84" s="19">
        <f>IF($B84="","",IF(OR(Assumptions!$B$3="",Assumptions!$B$4=""),"Check assumptions",IF(OR($A84="",$C84="",$D84="",$G84="",$H84=""),"Complete record",IF(COUNTIFS($A$4:$A$123,$A84,$B$4:$B$123,$B84)&gt;1,"Duplicate unit",IF(AND(ISNUMBER($F84),Assumptions!$B$5&lt;&gt;"",$F84&gt;Assumptions!$B$5),"Amount review",IF(OR($H84="Complete",$H84="Closed"),IF(AND($C84="External Coverage",$D84&lt;&gt;"Received"),"Proof review","No action"),IF($I84="","Set follow-up date",IFERROR(IF($I84&lt;Assumptions!$B$3,"Past due",IF($I84&lt;=Assumptions!$B$3+Assumptions!$B$4,"Due soon","Scheduled")),"Review"))))))))</f>
        <v/>
      </c>
    </row>
    <row r="85" ht="30" customHeight="1">
      <c r="A85" s="15" t="n"/>
      <c r="B85" s="15" t="n"/>
      <c r="C85" s="15" t="n"/>
      <c r="D85" s="15" t="n"/>
      <c r="E85" s="30" t="n"/>
      <c r="F85" s="31" t="n"/>
      <c r="G85" s="15" t="n"/>
      <c r="H85" s="15" t="n"/>
      <c r="I85" s="30" t="n"/>
      <c r="J85" s="18" t="n"/>
      <c r="K85" s="12">
        <f>IF($B85="","",IF(OR($I85="",Assumptions!$B$3=""),"",IFERROR($I85-Assumptions!$B$3,"")))</f>
        <v/>
      </c>
      <c r="L85" s="20">
        <f>IF($B85="","",IF(OR(Assumptions!$B$3="",Assumptions!$B$4=""),"Check assumptions",IF(OR($A85="",$C85="",$D85="",$G85="",$H85=""),"Complete record",IF(COUNTIFS($A$4:$A$123,$A85,$B$4:$B$123,$B85)&gt;1,"Duplicate unit",IF(AND(ISNUMBER($F85),Assumptions!$B$5&lt;&gt;"",$F85&gt;Assumptions!$B$5),"Amount review",IF(OR($H85="Complete",$H85="Closed"),IF(AND($C85="External Coverage",$D85&lt;&gt;"Received"),"Proof review","No action"),IF($I85="","Set follow-up date",IFERROR(IF($I85&lt;Assumptions!$B$3,"Past due",IF($I85&lt;=Assumptions!$B$3+Assumptions!$B$4,"Due soon","Scheduled")),"Review"))))))))</f>
        <v/>
      </c>
    </row>
    <row r="86" ht="30" customHeight="1">
      <c r="A86" s="15" t="n"/>
      <c r="B86" s="15" t="n"/>
      <c r="C86" s="15" t="n"/>
      <c r="D86" s="15" t="n"/>
      <c r="E86" s="30" t="n"/>
      <c r="F86" s="31" t="n"/>
      <c r="G86" s="15" t="n"/>
      <c r="H86" s="15" t="n"/>
      <c r="I86" s="30" t="n"/>
      <c r="J86" s="18" t="n"/>
      <c r="K86" s="10">
        <f>IF($B86="","",IF(OR($I86="",Assumptions!$B$3=""),"",IFERROR($I86-Assumptions!$B$3,"")))</f>
        <v/>
      </c>
      <c r="L86" s="19">
        <f>IF($B86="","",IF(OR(Assumptions!$B$3="",Assumptions!$B$4=""),"Check assumptions",IF(OR($A86="",$C86="",$D86="",$G86="",$H86=""),"Complete record",IF(COUNTIFS($A$4:$A$123,$A86,$B$4:$B$123,$B86)&gt;1,"Duplicate unit",IF(AND(ISNUMBER($F86),Assumptions!$B$5&lt;&gt;"",$F86&gt;Assumptions!$B$5),"Amount review",IF(OR($H86="Complete",$H86="Closed"),IF(AND($C86="External Coverage",$D86&lt;&gt;"Received"),"Proof review","No action"),IF($I86="","Set follow-up date",IFERROR(IF($I86&lt;Assumptions!$B$3,"Past due",IF($I86&lt;=Assumptions!$B$3+Assumptions!$B$4,"Due soon","Scheduled")),"Review"))))))))</f>
        <v/>
      </c>
    </row>
    <row r="87" ht="30" customHeight="1">
      <c r="A87" s="15" t="n"/>
      <c r="B87" s="15" t="n"/>
      <c r="C87" s="15" t="n"/>
      <c r="D87" s="15" t="n"/>
      <c r="E87" s="30" t="n"/>
      <c r="F87" s="31" t="n"/>
      <c r="G87" s="15" t="n"/>
      <c r="H87" s="15" t="n"/>
      <c r="I87" s="30" t="n"/>
      <c r="J87" s="18" t="n"/>
      <c r="K87" s="12">
        <f>IF($B87="","",IF(OR($I87="",Assumptions!$B$3=""),"",IFERROR($I87-Assumptions!$B$3,"")))</f>
        <v/>
      </c>
      <c r="L87" s="20">
        <f>IF($B87="","",IF(OR(Assumptions!$B$3="",Assumptions!$B$4=""),"Check assumptions",IF(OR($A87="",$C87="",$D87="",$G87="",$H87=""),"Complete record",IF(COUNTIFS($A$4:$A$123,$A87,$B$4:$B$123,$B87)&gt;1,"Duplicate unit",IF(AND(ISNUMBER($F87),Assumptions!$B$5&lt;&gt;"",$F87&gt;Assumptions!$B$5),"Amount review",IF(OR($H87="Complete",$H87="Closed"),IF(AND($C87="External Coverage",$D87&lt;&gt;"Received"),"Proof review","No action"),IF($I87="","Set follow-up date",IFERROR(IF($I87&lt;Assumptions!$B$3,"Past due",IF($I87&lt;=Assumptions!$B$3+Assumptions!$B$4,"Due soon","Scheduled")),"Review"))))))))</f>
        <v/>
      </c>
    </row>
    <row r="88" ht="30" customHeight="1">
      <c r="A88" s="15" t="n"/>
      <c r="B88" s="15" t="n"/>
      <c r="C88" s="15" t="n"/>
      <c r="D88" s="15" t="n"/>
      <c r="E88" s="30" t="n"/>
      <c r="F88" s="31" t="n"/>
      <c r="G88" s="15" t="n"/>
      <c r="H88" s="15" t="n"/>
      <c r="I88" s="30" t="n"/>
      <c r="J88" s="18" t="n"/>
      <c r="K88" s="10">
        <f>IF($B88="","",IF(OR($I88="",Assumptions!$B$3=""),"",IFERROR($I88-Assumptions!$B$3,"")))</f>
        <v/>
      </c>
      <c r="L88" s="19">
        <f>IF($B88="","",IF(OR(Assumptions!$B$3="",Assumptions!$B$4=""),"Check assumptions",IF(OR($A88="",$C88="",$D88="",$G88="",$H88=""),"Complete record",IF(COUNTIFS($A$4:$A$123,$A88,$B$4:$B$123,$B88)&gt;1,"Duplicate unit",IF(AND(ISNUMBER($F88),Assumptions!$B$5&lt;&gt;"",$F88&gt;Assumptions!$B$5),"Amount review",IF(OR($H88="Complete",$H88="Closed"),IF(AND($C88="External Coverage",$D88&lt;&gt;"Received"),"Proof review","No action"),IF($I88="","Set follow-up date",IFERROR(IF($I88&lt;Assumptions!$B$3,"Past due",IF($I88&lt;=Assumptions!$B$3+Assumptions!$B$4,"Due soon","Scheduled")),"Review"))))))))</f>
        <v/>
      </c>
    </row>
    <row r="89" ht="30" customHeight="1">
      <c r="A89" s="15" t="n"/>
      <c r="B89" s="15" t="n"/>
      <c r="C89" s="15" t="n"/>
      <c r="D89" s="15" t="n"/>
      <c r="E89" s="30" t="n"/>
      <c r="F89" s="31" t="n"/>
      <c r="G89" s="15" t="n"/>
      <c r="H89" s="15" t="n"/>
      <c r="I89" s="30" t="n"/>
      <c r="J89" s="18" t="n"/>
      <c r="K89" s="12">
        <f>IF($B89="","",IF(OR($I89="",Assumptions!$B$3=""),"",IFERROR($I89-Assumptions!$B$3,"")))</f>
        <v/>
      </c>
      <c r="L89" s="20">
        <f>IF($B89="","",IF(OR(Assumptions!$B$3="",Assumptions!$B$4=""),"Check assumptions",IF(OR($A89="",$C89="",$D89="",$G89="",$H89=""),"Complete record",IF(COUNTIFS($A$4:$A$123,$A89,$B$4:$B$123,$B89)&gt;1,"Duplicate unit",IF(AND(ISNUMBER($F89),Assumptions!$B$5&lt;&gt;"",$F89&gt;Assumptions!$B$5),"Amount review",IF(OR($H89="Complete",$H89="Closed"),IF(AND($C89="External Coverage",$D89&lt;&gt;"Received"),"Proof review","No action"),IF($I89="","Set follow-up date",IFERROR(IF($I89&lt;Assumptions!$B$3,"Past due",IF($I89&lt;=Assumptions!$B$3+Assumptions!$B$4,"Due soon","Scheduled")),"Review"))))))))</f>
        <v/>
      </c>
    </row>
    <row r="90" ht="30" customHeight="1">
      <c r="A90" s="15" t="n"/>
      <c r="B90" s="15" t="n"/>
      <c r="C90" s="15" t="n"/>
      <c r="D90" s="15" t="n"/>
      <c r="E90" s="30" t="n"/>
      <c r="F90" s="31" t="n"/>
      <c r="G90" s="15" t="n"/>
      <c r="H90" s="15" t="n"/>
      <c r="I90" s="30" t="n"/>
      <c r="J90" s="18" t="n"/>
      <c r="K90" s="10">
        <f>IF($B90="","",IF(OR($I90="",Assumptions!$B$3=""),"",IFERROR($I90-Assumptions!$B$3,"")))</f>
        <v/>
      </c>
      <c r="L90" s="19">
        <f>IF($B90="","",IF(OR(Assumptions!$B$3="",Assumptions!$B$4=""),"Check assumptions",IF(OR($A90="",$C90="",$D90="",$G90="",$H90=""),"Complete record",IF(COUNTIFS($A$4:$A$123,$A90,$B$4:$B$123,$B90)&gt;1,"Duplicate unit",IF(AND(ISNUMBER($F90),Assumptions!$B$5&lt;&gt;"",$F90&gt;Assumptions!$B$5),"Amount review",IF(OR($H90="Complete",$H90="Closed"),IF(AND($C90="External Coverage",$D90&lt;&gt;"Received"),"Proof review","No action"),IF($I90="","Set follow-up date",IFERROR(IF($I90&lt;Assumptions!$B$3,"Past due",IF($I90&lt;=Assumptions!$B$3+Assumptions!$B$4,"Due soon","Scheduled")),"Review"))))))))</f>
        <v/>
      </c>
    </row>
    <row r="91" ht="30" customHeight="1">
      <c r="A91" s="15" t="n"/>
      <c r="B91" s="15" t="n"/>
      <c r="C91" s="15" t="n"/>
      <c r="D91" s="15" t="n"/>
      <c r="E91" s="30" t="n"/>
      <c r="F91" s="31" t="n"/>
      <c r="G91" s="15" t="n"/>
      <c r="H91" s="15" t="n"/>
      <c r="I91" s="30" t="n"/>
      <c r="J91" s="18" t="n"/>
      <c r="K91" s="12">
        <f>IF($B91="","",IF(OR($I91="",Assumptions!$B$3=""),"",IFERROR($I91-Assumptions!$B$3,"")))</f>
        <v/>
      </c>
      <c r="L91" s="20">
        <f>IF($B91="","",IF(OR(Assumptions!$B$3="",Assumptions!$B$4=""),"Check assumptions",IF(OR($A91="",$C91="",$D91="",$G91="",$H91=""),"Complete record",IF(COUNTIFS($A$4:$A$123,$A91,$B$4:$B$123,$B91)&gt;1,"Duplicate unit",IF(AND(ISNUMBER($F91),Assumptions!$B$5&lt;&gt;"",$F91&gt;Assumptions!$B$5),"Amount review",IF(OR($H91="Complete",$H91="Closed"),IF(AND($C91="External Coverage",$D91&lt;&gt;"Received"),"Proof review","No action"),IF($I91="","Set follow-up date",IFERROR(IF($I91&lt;Assumptions!$B$3,"Past due",IF($I91&lt;=Assumptions!$B$3+Assumptions!$B$4,"Due soon","Scheduled")),"Review"))))))))</f>
        <v/>
      </c>
    </row>
    <row r="92" ht="30" customHeight="1">
      <c r="A92" s="15" t="n"/>
      <c r="B92" s="15" t="n"/>
      <c r="C92" s="15" t="n"/>
      <c r="D92" s="15" t="n"/>
      <c r="E92" s="30" t="n"/>
      <c r="F92" s="31" t="n"/>
      <c r="G92" s="15" t="n"/>
      <c r="H92" s="15" t="n"/>
      <c r="I92" s="30" t="n"/>
      <c r="J92" s="18" t="n"/>
      <c r="K92" s="10">
        <f>IF($B92="","",IF(OR($I92="",Assumptions!$B$3=""),"",IFERROR($I92-Assumptions!$B$3,"")))</f>
        <v/>
      </c>
      <c r="L92" s="19">
        <f>IF($B92="","",IF(OR(Assumptions!$B$3="",Assumptions!$B$4=""),"Check assumptions",IF(OR($A92="",$C92="",$D92="",$G92="",$H92=""),"Complete record",IF(COUNTIFS($A$4:$A$123,$A92,$B$4:$B$123,$B92)&gt;1,"Duplicate unit",IF(AND(ISNUMBER($F92),Assumptions!$B$5&lt;&gt;"",$F92&gt;Assumptions!$B$5),"Amount review",IF(OR($H92="Complete",$H92="Closed"),IF(AND($C92="External Coverage",$D92&lt;&gt;"Received"),"Proof review","No action"),IF($I92="","Set follow-up date",IFERROR(IF($I92&lt;Assumptions!$B$3,"Past due",IF($I92&lt;=Assumptions!$B$3+Assumptions!$B$4,"Due soon","Scheduled")),"Review"))))))))</f>
        <v/>
      </c>
    </row>
    <row r="93" ht="30" customHeight="1">
      <c r="A93" s="15" t="n"/>
      <c r="B93" s="15" t="n"/>
      <c r="C93" s="15" t="n"/>
      <c r="D93" s="15" t="n"/>
      <c r="E93" s="30" t="n"/>
      <c r="F93" s="31" t="n"/>
      <c r="G93" s="15" t="n"/>
      <c r="H93" s="15" t="n"/>
      <c r="I93" s="30" t="n"/>
      <c r="J93" s="18" t="n"/>
      <c r="K93" s="12">
        <f>IF($B93="","",IF(OR($I93="",Assumptions!$B$3=""),"",IFERROR($I93-Assumptions!$B$3,"")))</f>
        <v/>
      </c>
      <c r="L93" s="20">
        <f>IF($B93="","",IF(OR(Assumptions!$B$3="",Assumptions!$B$4=""),"Check assumptions",IF(OR($A93="",$C93="",$D93="",$G93="",$H93=""),"Complete record",IF(COUNTIFS($A$4:$A$123,$A93,$B$4:$B$123,$B93)&gt;1,"Duplicate unit",IF(AND(ISNUMBER($F93),Assumptions!$B$5&lt;&gt;"",$F93&gt;Assumptions!$B$5),"Amount review",IF(OR($H93="Complete",$H93="Closed"),IF(AND($C93="External Coverage",$D93&lt;&gt;"Received"),"Proof review","No action"),IF($I93="","Set follow-up date",IFERROR(IF($I93&lt;Assumptions!$B$3,"Past due",IF($I93&lt;=Assumptions!$B$3+Assumptions!$B$4,"Due soon","Scheduled")),"Review"))))))))</f>
        <v/>
      </c>
    </row>
    <row r="94" ht="30" customHeight="1">
      <c r="A94" s="15" t="n"/>
      <c r="B94" s="15" t="n"/>
      <c r="C94" s="15" t="n"/>
      <c r="D94" s="15" t="n"/>
      <c r="E94" s="30" t="n"/>
      <c r="F94" s="31" t="n"/>
      <c r="G94" s="15" t="n"/>
      <c r="H94" s="15" t="n"/>
      <c r="I94" s="30" t="n"/>
      <c r="J94" s="18" t="n"/>
      <c r="K94" s="10">
        <f>IF($B94="","",IF(OR($I94="",Assumptions!$B$3=""),"",IFERROR($I94-Assumptions!$B$3,"")))</f>
        <v/>
      </c>
      <c r="L94" s="19">
        <f>IF($B94="","",IF(OR(Assumptions!$B$3="",Assumptions!$B$4=""),"Check assumptions",IF(OR($A94="",$C94="",$D94="",$G94="",$H94=""),"Complete record",IF(COUNTIFS($A$4:$A$123,$A94,$B$4:$B$123,$B94)&gt;1,"Duplicate unit",IF(AND(ISNUMBER($F94),Assumptions!$B$5&lt;&gt;"",$F94&gt;Assumptions!$B$5),"Amount review",IF(OR($H94="Complete",$H94="Closed"),IF(AND($C94="External Coverage",$D94&lt;&gt;"Received"),"Proof review","No action"),IF($I94="","Set follow-up date",IFERROR(IF($I94&lt;Assumptions!$B$3,"Past due",IF($I94&lt;=Assumptions!$B$3+Assumptions!$B$4,"Due soon","Scheduled")),"Review"))))))))</f>
        <v/>
      </c>
    </row>
    <row r="95" ht="30" customHeight="1">
      <c r="A95" s="15" t="n"/>
      <c r="B95" s="15" t="n"/>
      <c r="C95" s="15" t="n"/>
      <c r="D95" s="15" t="n"/>
      <c r="E95" s="30" t="n"/>
      <c r="F95" s="31" t="n"/>
      <c r="G95" s="15" t="n"/>
      <c r="H95" s="15" t="n"/>
      <c r="I95" s="30" t="n"/>
      <c r="J95" s="18" t="n"/>
      <c r="K95" s="12">
        <f>IF($B95="","",IF(OR($I95="",Assumptions!$B$3=""),"",IFERROR($I95-Assumptions!$B$3,"")))</f>
        <v/>
      </c>
      <c r="L95" s="20">
        <f>IF($B95="","",IF(OR(Assumptions!$B$3="",Assumptions!$B$4=""),"Check assumptions",IF(OR($A95="",$C95="",$D95="",$G95="",$H95=""),"Complete record",IF(COUNTIFS($A$4:$A$123,$A95,$B$4:$B$123,$B95)&gt;1,"Duplicate unit",IF(AND(ISNUMBER($F95),Assumptions!$B$5&lt;&gt;"",$F95&gt;Assumptions!$B$5),"Amount review",IF(OR($H95="Complete",$H95="Closed"),IF(AND($C95="External Coverage",$D95&lt;&gt;"Received"),"Proof review","No action"),IF($I95="","Set follow-up date",IFERROR(IF($I95&lt;Assumptions!$B$3,"Past due",IF($I95&lt;=Assumptions!$B$3+Assumptions!$B$4,"Due soon","Scheduled")),"Review"))))))))</f>
        <v/>
      </c>
    </row>
    <row r="96" ht="30" customHeight="1">
      <c r="A96" s="15" t="n"/>
      <c r="B96" s="15" t="n"/>
      <c r="C96" s="15" t="n"/>
      <c r="D96" s="15" t="n"/>
      <c r="E96" s="30" t="n"/>
      <c r="F96" s="31" t="n"/>
      <c r="G96" s="15" t="n"/>
      <c r="H96" s="15" t="n"/>
      <c r="I96" s="30" t="n"/>
      <c r="J96" s="18" t="n"/>
      <c r="K96" s="10">
        <f>IF($B96="","",IF(OR($I96="",Assumptions!$B$3=""),"",IFERROR($I96-Assumptions!$B$3,"")))</f>
        <v/>
      </c>
      <c r="L96" s="19">
        <f>IF($B96="","",IF(OR(Assumptions!$B$3="",Assumptions!$B$4=""),"Check assumptions",IF(OR($A96="",$C96="",$D96="",$G96="",$H96=""),"Complete record",IF(COUNTIFS($A$4:$A$123,$A96,$B$4:$B$123,$B96)&gt;1,"Duplicate unit",IF(AND(ISNUMBER($F96),Assumptions!$B$5&lt;&gt;"",$F96&gt;Assumptions!$B$5),"Amount review",IF(OR($H96="Complete",$H96="Closed"),IF(AND($C96="External Coverage",$D96&lt;&gt;"Received"),"Proof review","No action"),IF($I96="","Set follow-up date",IFERROR(IF($I96&lt;Assumptions!$B$3,"Past due",IF($I96&lt;=Assumptions!$B$3+Assumptions!$B$4,"Due soon","Scheduled")),"Review"))))))))</f>
        <v/>
      </c>
    </row>
    <row r="97" ht="30" customHeight="1">
      <c r="A97" s="15" t="n"/>
      <c r="B97" s="15" t="n"/>
      <c r="C97" s="15" t="n"/>
      <c r="D97" s="15" t="n"/>
      <c r="E97" s="30" t="n"/>
      <c r="F97" s="31" t="n"/>
      <c r="G97" s="15" t="n"/>
      <c r="H97" s="15" t="n"/>
      <c r="I97" s="30" t="n"/>
      <c r="J97" s="18" t="n"/>
      <c r="K97" s="12">
        <f>IF($B97="","",IF(OR($I97="",Assumptions!$B$3=""),"",IFERROR($I97-Assumptions!$B$3,"")))</f>
        <v/>
      </c>
      <c r="L97" s="20">
        <f>IF($B97="","",IF(OR(Assumptions!$B$3="",Assumptions!$B$4=""),"Check assumptions",IF(OR($A97="",$C97="",$D97="",$G97="",$H97=""),"Complete record",IF(COUNTIFS($A$4:$A$123,$A97,$B$4:$B$123,$B97)&gt;1,"Duplicate unit",IF(AND(ISNUMBER($F97),Assumptions!$B$5&lt;&gt;"",$F97&gt;Assumptions!$B$5),"Amount review",IF(OR($H97="Complete",$H97="Closed"),IF(AND($C97="External Coverage",$D97&lt;&gt;"Received"),"Proof review","No action"),IF($I97="","Set follow-up date",IFERROR(IF($I97&lt;Assumptions!$B$3,"Past due",IF($I97&lt;=Assumptions!$B$3+Assumptions!$B$4,"Due soon","Scheduled")),"Review"))))))))</f>
        <v/>
      </c>
    </row>
    <row r="98" ht="30" customHeight="1">
      <c r="A98" s="15" t="n"/>
      <c r="B98" s="15" t="n"/>
      <c r="C98" s="15" t="n"/>
      <c r="D98" s="15" t="n"/>
      <c r="E98" s="30" t="n"/>
      <c r="F98" s="31" t="n"/>
      <c r="G98" s="15" t="n"/>
      <c r="H98" s="15" t="n"/>
      <c r="I98" s="30" t="n"/>
      <c r="J98" s="18" t="n"/>
      <c r="K98" s="10">
        <f>IF($B98="","",IF(OR($I98="",Assumptions!$B$3=""),"",IFERROR($I98-Assumptions!$B$3,"")))</f>
        <v/>
      </c>
      <c r="L98" s="19">
        <f>IF($B98="","",IF(OR(Assumptions!$B$3="",Assumptions!$B$4=""),"Check assumptions",IF(OR($A98="",$C98="",$D98="",$G98="",$H98=""),"Complete record",IF(COUNTIFS($A$4:$A$123,$A98,$B$4:$B$123,$B98)&gt;1,"Duplicate unit",IF(AND(ISNUMBER($F98),Assumptions!$B$5&lt;&gt;"",$F98&gt;Assumptions!$B$5),"Amount review",IF(OR($H98="Complete",$H98="Closed"),IF(AND($C98="External Coverage",$D98&lt;&gt;"Received"),"Proof review","No action"),IF($I98="","Set follow-up date",IFERROR(IF($I98&lt;Assumptions!$B$3,"Past due",IF($I98&lt;=Assumptions!$B$3+Assumptions!$B$4,"Due soon","Scheduled")),"Review"))))))))</f>
        <v/>
      </c>
    </row>
    <row r="99" ht="30" customHeight="1">
      <c r="A99" s="15" t="n"/>
      <c r="B99" s="15" t="n"/>
      <c r="C99" s="15" t="n"/>
      <c r="D99" s="15" t="n"/>
      <c r="E99" s="30" t="n"/>
      <c r="F99" s="31" t="n"/>
      <c r="G99" s="15" t="n"/>
      <c r="H99" s="15" t="n"/>
      <c r="I99" s="30" t="n"/>
      <c r="J99" s="18" t="n"/>
      <c r="K99" s="12">
        <f>IF($B99="","",IF(OR($I99="",Assumptions!$B$3=""),"",IFERROR($I99-Assumptions!$B$3,"")))</f>
        <v/>
      </c>
      <c r="L99" s="20">
        <f>IF($B99="","",IF(OR(Assumptions!$B$3="",Assumptions!$B$4=""),"Check assumptions",IF(OR($A99="",$C99="",$D99="",$G99="",$H99=""),"Complete record",IF(COUNTIFS($A$4:$A$123,$A99,$B$4:$B$123,$B99)&gt;1,"Duplicate unit",IF(AND(ISNUMBER($F99),Assumptions!$B$5&lt;&gt;"",$F99&gt;Assumptions!$B$5),"Amount review",IF(OR($H99="Complete",$H99="Closed"),IF(AND($C99="External Coverage",$D99&lt;&gt;"Received"),"Proof review","No action"),IF($I99="","Set follow-up date",IFERROR(IF($I99&lt;Assumptions!$B$3,"Past due",IF($I99&lt;=Assumptions!$B$3+Assumptions!$B$4,"Due soon","Scheduled")),"Review"))))))))</f>
        <v/>
      </c>
    </row>
    <row r="100" ht="30" customHeight="1">
      <c r="A100" s="15" t="n"/>
      <c r="B100" s="15" t="n"/>
      <c r="C100" s="15" t="n"/>
      <c r="D100" s="15" t="n"/>
      <c r="E100" s="30" t="n"/>
      <c r="F100" s="31" t="n"/>
      <c r="G100" s="15" t="n"/>
      <c r="H100" s="15" t="n"/>
      <c r="I100" s="30" t="n"/>
      <c r="J100" s="18" t="n"/>
      <c r="K100" s="10">
        <f>IF($B100="","",IF(OR($I100="",Assumptions!$B$3=""),"",IFERROR($I100-Assumptions!$B$3,"")))</f>
        <v/>
      </c>
      <c r="L100" s="19">
        <f>IF($B100="","",IF(OR(Assumptions!$B$3="",Assumptions!$B$4=""),"Check assumptions",IF(OR($A100="",$C100="",$D100="",$G100="",$H100=""),"Complete record",IF(COUNTIFS($A$4:$A$123,$A100,$B$4:$B$123,$B100)&gt;1,"Duplicate unit",IF(AND(ISNUMBER($F100),Assumptions!$B$5&lt;&gt;"",$F100&gt;Assumptions!$B$5),"Amount review",IF(OR($H100="Complete",$H100="Closed"),IF(AND($C100="External Coverage",$D100&lt;&gt;"Received"),"Proof review","No action"),IF($I100="","Set follow-up date",IFERROR(IF($I100&lt;Assumptions!$B$3,"Past due",IF($I100&lt;=Assumptions!$B$3+Assumptions!$B$4,"Due soon","Scheduled")),"Review"))))))))</f>
        <v/>
      </c>
    </row>
    <row r="101" ht="30" customHeight="1">
      <c r="A101" s="15" t="n"/>
      <c r="B101" s="15" t="n"/>
      <c r="C101" s="15" t="n"/>
      <c r="D101" s="15" t="n"/>
      <c r="E101" s="30" t="n"/>
      <c r="F101" s="31" t="n"/>
      <c r="G101" s="15" t="n"/>
      <c r="H101" s="15" t="n"/>
      <c r="I101" s="30" t="n"/>
      <c r="J101" s="18" t="n"/>
      <c r="K101" s="12">
        <f>IF($B101="","",IF(OR($I101="",Assumptions!$B$3=""),"",IFERROR($I101-Assumptions!$B$3,"")))</f>
        <v/>
      </c>
      <c r="L101" s="20">
        <f>IF($B101="","",IF(OR(Assumptions!$B$3="",Assumptions!$B$4=""),"Check assumptions",IF(OR($A101="",$C101="",$D101="",$G101="",$H101=""),"Complete record",IF(COUNTIFS($A$4:$A$123,$A101,$B$4:$B$123,$B101)&gt;1,"Duplicate unit",IF(AND(ISNUMBER($F101),Assumptions!$B$5&lt;&gt;"",$F101&gt;Assumptions!$B$5),"Amount review",IF(OR($H101="Complete",$H101="Closed"),IF(AND($C101="External Coverage",$D101&lt;&gt;"Received"),"Proof review","No action"),IF($I101="","Set follow-up date",IFERROR(IF($I101&lt;Assumptions!$B$3,"Past due",IF($I101&lt;=Assumptions!$B$3+Assumptions!$B$4,"Due soon","Scheduled")),"Review"))))))))</f>
        <v/>
      </c>
    </row>
    <row r="102" ht="30" customHeight="1">
      <c r="A102" s="15" t="n"/>
      <c r="B102" s="15" t="n"/>
      <c r="C102" s="15" t="n"/>
      <c r="D102" s="15" t="n"/>
      <c r="E102" s="30" t="n"/>
      <c r="F102" s="31" t="n"/>
      <c r="G102" s="15" t="n"/>
      <c r="H102" s="15" t="n"/>
      <c r="I102" s="30" t="n"/>
      <c r="J102" s="18" t="n"/>
      <c r="K102" s="10">
        <f>IF($B102="","",IF(OR($I102="",Assumptions!$B$3=""),"",IFERROR($I102-Assumptions!$B$3,"")))</f>
        <v/>
      </c>
      <c r="L102" s="19">
        <f>IF($B102="","",IF(OR(Assumptions!$B$3="",Assumptions!$B$4=""),"Check assumptions",IF(OR($A102="",$C102="",$D102="",$G102="",$H102=""),"Complete record",IF(COUNTIFS($A$4:$A$123,$A102,$B$4:$B$123,$B102)&gt;1,"Duplicate unit",IF(AND(ISNUMBER($F102),Assumptions!$B$5&lt;&gt;"",$F102&gt;Assumptions!$B$5),"Amount review",IF(OR($H102="Complete",$H102="Closed"),IF(AND($C102="External Coverage",$D102&lt;&gt;"Received"),"Proof review","No action"),IF($I102="","Set follow-up date",IFERROR(IF($I102&lt;Assumptions!$B$3,"Past due",IF($I102&lt;=Assumptions!$B$3+Assumptions!$B$4,"Due soon","Scheduled")),"Review"))))))))</f>
        <v/>
      </c>
    </row>
    <row r="103" ht="30" customHeight="1">
      <c r="A103" s="15" t="n"/>
      <c r="B103" s="15" t="n"/>
      <c r="C103" s="15" t="n"/>
      <c r="D103" s="15" t="n"/>
      <c r="E103" s="30" t="n"/>
      <c r="F103" s="31" t="n"/>
      <c r="G103" s="15" t="n"/>
      <c r="H103" s="15" t="n"/>
      <c r="I103" s="30" t="n"/>
      <c r="J103" s="18" t="n"/>
      <c r="K103" s="12">
        <f>IF($B103="","",IF(OR($I103="",Assumptions!$B$3=""),"",IFERROR($I103-Assumptions!$B$3,"")))</f>
        <v/>
      </c>
      <c r="L103" s="20">
        <f>IF($B103="","",IF(OR(Assumptions!$B$3="",Assumptions!$B$4=""),"Check assumptions",IF(OR($A103="",$C103="",$D103="",$G103="",$H103=""),"Complete record",IF(COUNTIFS($A$4:$A$123,$A103,$B$4:$B$123,$B103)&gt;1,"Duplicate unit",IF(AND(ISNUMBER($F103),Assumptions!$B$5&lt;&gt;"",$F103&gt;Assumptions!$B$5),"Amount review",IF(OR($H103="Complete",$H103="Closed"),IF(AND($C103="External Coverage",$D103&lt;&gt;"Received"),"Proof review","No action"),IF($I103="","Set follow-up date",IFERROR(IF($I103&lt;Assumptions!$B$3,"Past due",IF($I103&lt;=Assumptions!$B$3+Assumptions!$B$4,"Due soon","Scheduled")),"Review"))))))))</f>
        <v/>
      </c>
    </row>
    <row r="104" ht="30" customHeight="1">
      <c r="A104" s="15" t="n"/>
      <c r="B104" s="15" t="n"/>
      <c r="C104" s="15" t="n"/>
      <c r="D104" s="15" t="n"/>
      <c r="E104" s="30" t="n"/>
      <c r="F104" s="31" t="n"/>
      <c r="G104" s="15" t="n"/>
      <c r="H104" s="15" t="n"/>
      <c r="I104" s="30" t="n"/>
      <c r="J104" s="18" t="n"/>
      <c r="K104" s="10">
        <f>IF($B104="","",IF(OR($I104="",Assumptions!$B$3=""),"",IFERROR($I104-Assumptions!$B$3,"")))</f>
        <v/>
      </c>
      <c r="L104" s="19">
        <f>IF($B104="","",IF(OR(Assumptions!$B$3="",Assumptions!$B$4=""),"Check assumptions",IF(OR($A104="",$C104="",$D104="",$G104="",$H104=""),"Complete record",IF(COUNTIFS($A$4:$A$123,$A104,$B$4:$B$123,$B104)&gt;1,"Duplicate unit",IF(AND(ISNUMBER($F104),Assumptions!$B$5&lt;&gt;"",$F104&gt;Assumptions!$B$5),"Amount review",IF(OR($H104="Complete",$H104="Closed"),IF(AND($C104="External Coverage",$D104&lt;&gt;"Received"),"Proof review","No action"),IF($I104="","Set follow-up date",IFERROR(IF($I104&lt;Assumptions!$B$3,"Past due",IF($I104&lt;=Assumptions!$B$3+Assumptions!$B$4,"Due soon","Scheduled")),"Review"))))))))</f>
        <v/>
      </c>
    </row>
    <row r="105" ht="30" customHeight="1">
      <c r="A105" s="15" t="n"/>
      <c r="B105" s="15" t="n"/>
      <c r="C105" s="15" t="n"/>
      <c r="D105" s="15" t="n"/>
      <c r="E105" s="30" t="n"/>
      <c r="F105" s="31" t="n"/>
      <c r="G105" s="15" t="n"/>
      <c r="H105" s="15" t="n"/>
      <c r="I105" s="30" t="n"/>
      <c r="J105" s="18" t="n"/>
      <c r="K105" s="12">
        <f>IF($B105="","",IF(OR($I105="",Assumptions!$B$3=""),"",IFERROR($I105-Assumptions!$B$3,"")))</f>
        <v/>
      </c>
      <c r="L105" s="20">
        <f>IF($B105="","",IF(OR(Assumptions!$B$3="",Assumptions!$B$4=""),"Check assumptions",IF(OR($A105="",$C105="",$D105="",$G105="",$H105=""),"Complete record",IF(COUNTIFS($A$4:$A$123,$A105,$B$4:$B$123,$B105)&gt;1,"Duplicate unit",IF(AND(ISNUMBER($F105),Assumptions!$B$5&lt;&gt;"",$F105&gt;Assumptions!$B$5),"Amount review",IF(OR($H105="Complete",$H105="Closed"),IF(AND($C105="External Coverage",$D105&lt;&gt;"Received"),"Proof review","No action"),IF($I105="","Set follow-up date",IFERROR(IF($I105&lt;Assumptions!$B$3,"Past due",IF($I105&lt;=Assumptions!$B$3+Assumptions!$B$4,"Due soon","Scheduled")),"Review"))))))))</f>
        <v/>
      </c>
    </row>
    <row r="106" ht="30" customHeight="1">
      <c r="A106" s="15" t="n"/>
      <c r="B106" s="15" t="n"/>
      <c r="C106" s="15" t="n"/>
      <c r="D106" s="15" t="n"/>
      <c r="E106" s="30" t="n"/>
      <c r="F106" s="31" t="n"/>
      <c r="G106" s="15" t="n"/>
      <c r="H106" s="15" t="n"/>
      <c r="I106" s="30" t="n"/>
      <c r="J106" s="18" t="n"/>
      <c r="K106" s="10">
        <f>IF($B106="","",IF(OR($I106="",Assumptions!$B$3=""),"",IFERROR($I106-Assumptions!$B$3,"")))</f>
        <v/>
      </c>
      <c r="L106" s="19">
        <f>IF($B106="","",IF(OR(Assumptions!$B$3="",Assumptions!$B$4=""),"Check assumptions",IF(OR($A106="",$C106="",$D106="",$G106="",$H106=""),"Complete record",IF(COUNTIFS($A$4:$A$123,$A106,$B$4:$B$123,$B106)&gt;1,"Duplicate unit",IF(AND(ISNUMBER($F106),Assumptions!$B$5&lt;&gt;"",$F106&gt;Assumptions!$B$5),"Amount review",IF(OR($H106="Complete",$H106="Closed"),IF(AND($C106="External Coverage",$D106&lt;&gt;"Received"),"Proof review","No action"),IF($I106="","Set follow-up date",IFERROR(IF($I106&lt;Assumptions!$B$3,"Past due",IF($I106&lt;=Assumptions!$B$3+Assumptions!$B$4,"Due soon","Scheduled")),"Review"))))))))</f>
        <v/>
      </c>
    </row>
    <row r="107" ht="30" customHeight="1">
      <c r="A107" s="15" t="n"/>
      <c r="B107" s="15" t="n"/>
      <c r="C107" s="15" t="n"/>
      <c r="D107" s="15" t="n"/>
      <c r="E107" s="30" t="n"/>
      <c r="F107" s="31" t="n"/>
      <c r="G107" s="15" t="n"/>
      <c r="H107" s="15" t="n"/>
      <c r="I107" s="30" t="n"/>
      <c r="J107" s="18" t="n"/>
      <c r="K107" s="12">
        <f>IF($B107="","",IF(OR($I107="",Assumptions!$B$3=""),"",IFERROR($I107-Assumptions!$B$3,"")))</f>
        <v/>
      </c>
      <c r="L107" s="20">
        <f>IF($B107="","",IF(OR(Assumptions!$B$3="",Assumptions!$B$4=""),"Check assumptions",IF(OR($A107="",$C107="",$D107="",$G107="",$H107=""),"Complete record",IF(COUNTIFS($A$4:$A$123,$A107,$B$4:$B$123,$B107)&gt;1,"Duplicate unit",IF(AND(ISNUMBER($F107),Assumptions!$B$5&lt;&gt;"",$F107&gt;Assumptions!$B$5),"Amount review",IF(OR($H107="Complete",$H107="Closed"),IF(AND($C107="External Coverage",$D107&lt;&gt;"Received"),"Proof review","No action"),IF($I107="","Set follow-up date",IFERROR(IF($I107&lt;Assumptions!$B$3,"Past due",IF($I107&lt;=Assumptions!$B$3+Assumptions!$B$4,"Due soon","Scheduled")),"Review"))))))))</f>
        <v/>
      </c>
    </row>
    <row r="108" ht="30" customHeight="1">
      <c r="A108" s="15" t="n"/>
      <c r="B108" s="15" t="n"/>
      <c r="C108" s="15" t="n"/>
      <c r="D108" s="15" t="n"/>
      <c r="E108" s="30" t="n"/>
      <c r="F108" s="31" t="n"/>
      <c r="G108" s="15" t="n"/>
      <c r="H108" s="15" t="n"/>
      <c r="I108" s="30" t="n"/>
      <c r="J108" s="18" t="n"/>
      <c r="K108" s="10">
        <f>IF($B108="","",IF(OR($I108="",Assumptions!$B$3=""),"",IFERROR($I108-Assumptions!$B$3,"")))</f>
        <v/>
      </c>
      <c r="L108" s="19">
        <f>IF($B108="","",IF(OR(Assumptions!$B$3="",Assumptions!$B$4=""),"Check assumptions",IF(OR($A108="",$C108="",$D108="",$G108="",$H108=""),"Complete record",IF(COUNTIFS($A$4:$A$123,$A108,$B$4:$B$123,$B108)&gt;1,"Duplicate unit",IF(AND(ISNUMBER($F108),Assumptions!$B$5&lt;&gt;"",$F108&gt;Assumptions!$B$5),"Amount review",IF(OR($H108="Complete",$H108="Closed"),IF(AND($C108="External Coverage",$D108&lt;&gt;"Received"),"Proof review","No action"),IF($I108="","Set follow-up date",IFERROR(IF($I108&lt;Assumptions!$B$3,"Past due",IF($I108&lt;=Assumptions!$B$3+Assumptions!$B$4,"Due soon","Scheduled")),"Review"))))))))</f>
        <v/>
      </c>
    </row>
    <row r="109" ht="30" customHeight="1">
      <c r="A109" s="15" t="n"/>
      <c r="B109" s="15" t="n"/>
      <c r="C109" s="15" t="n"/>
      <c r="D109" s="15" t="n"/>
      <c r="E109" s="30" t="n"/>
      <c r="F109" s="31" t="n"/>
      <c r="G109" s="15" t="n"/>
      <c r="H109" s="15" t="n"/>
      <c r="I109" s="30" t="n"/>
      <c r="J109" s="18" t="n"/>
      <c r="K109" s="12">
        <f>IF($B109="","",IF(OR($I109="",Assumptions!$B$3=""),"",IFERROR($I109-Assumptions!$B$3,"")))</f>
        <v/>
      </c>
      <c r="L109" s="20">
        <f>IF($B109="","",IF(OR(Assumptions!$B$3="",Assumptions!$B$4=""),"Check assumptions",IF(OR($A109="",$C109="",$D109="",$G109="",$H109=""),"Complete record",IF(COUNTIFS($A$4:$A$123,$A109,$B$4:$B$123,$B109)&gt;1,"Duplicate unit",IF(AND(ISNUMBER($F109),Assumptions!$B$5&lt;&gt;"",$F109&gt;Assumptions!$B$5),"Amount review",IF(OR($H109="Complete",$H109="Closed"),IF(AND($C109="External Coverage",$D109&lt;&gt;"Received"),"Proof review","No action"),IF($I109="","Set follow-up date",IFERROR(IF($I109&lt;Assumptions!$B$3,"Past due",IF($I109&lt;=Assumptions!$B$3+Assumptions!$B$4,"Due soon","Scheduled")),"Review"))))))))</f>
        <v/>
      </c>
    </row>
    <row r="110" ht="30" customHeight="1">
      <c r="A110" s="15" t="n"/>
      <c r="B110" s="15" t="n"/>
      <c r="C110" s="15" t="n"/>
      <c r="D110" s="15" t="n"/>
      <c r="E110" s="30" t="n"/>
      <c r="F110" s="31" t="n"/>
      <c r="G110" s="15" t="n"/>
      <c r="H110" s="15" t="n"/>
      <c r="I110" s="30" t="n"/>
      <c r="J110" s="18" t="n"/>
      <c r="K110" s="10">
        <f>IF($B110="","",IF(OR($I110="",Assumptions!$B$3=""),"",IFERROR($I110-Assumptions!$B$3,"")))</f>
        <v/>
      </c>
      <c r="L110" s="19">
        <f>IF($B110="","",IF(OR(Assumptions!$B$3="",Assumptions!$B$4=""),"Check assumptions",IF(OR($A110="",$C110="",$D110="",$G110="",$H110=""),"Complete record",IF(COUNTIFS($A$4:$A$123,$A110,$B$4:$B$123,$B110)&gt;1,"Duplicate unit",IF(AND(ISNUMBER($F110),Assumptions!$B$5&lt;&gt;"",$F110&gt;Assumptions!$B$5),"Amount review",IF(OR($H110="Complete",$H110="Closed"),IF(AND($C110="External Coverage",$D110&lt;&gt;"Received"),"Proof review","No action"),IF($I110="","Set follow-up date",IFERROR(IF($I110&lt;Assumptions!$B$3,"Past due",IF($I110&lt;=Assumptions!$B$3+Assumptions!$B$4,"Due soon","Scheduled")),"Review"))))))))</f>
        <v/>
      </c>
    </row>
    <row r="111" ht="30" customHeight="1">
      <c r="A111" s="15" t="n"/>
      <c r="B111" s="15" t="n"/>
      <c r="C111" s="15" t="n"/>
      <c r="D111" s="15" t="n"/>
      <c r="E111" s="30" t="n"/>
      <c r="F111" s="31" t="n"/>
      <c r="G111" s="15" t="n"/>
      <c r="H111" s="15" t="n"/>
      <c r="I111" s="30" t="n"/>
      <c r="J111" s="18" t="n"/>
      <c r="K111" s="12">
        <f>IF($B111="","",IF(OR($I111="",Assumptions!$B$3=""),"",IFERROR($I111-Assumptions!$B$3,"")))</f>
        <v/>
      </c>
      <c r="L111" s="20">
        <f>IF($B111="","",IF(OR(Assumptions!$B$3="",Assumptions!$B$4=""),"Check assumptions",IF(OR($A111="",$C111="",$D111="",$G111="",$H111=""),"Complete record",IF(COUNTIFS($A$4:$A$123,$A111,$B$4:$B$123,$B111)&gt;1,"Duplicate unit",IF(AND(ISNUMBER($F111),Assumptions!$B$5&lt;&gt;"",$F111&gt;Assumptions!$B$5),"Amount review",IF(OR($H111="Complete",$H111="Closed"),IF(AND($C111="External Coverage",$D111&lt;&gt;"Received"),"Proof review","No action"),IF($I111="","Set follow-up date",IFERROR(IF($I111&lt;Assumptions!$B$3,"Past due",IF($I111&lt;=Assumptions!$B$3+Assumptions!$B$4,"Due soon","Scheduled")),"Review"))))))))</f>
        <v/>
      </c>
    </row>
    <row r="112" ht="30" customHeight="1">
      <c r="A112" s="15" t="n"/>
      <c r="B112" s="15" t="n"/>
      <c r="C112" s="15" t="n"/>
      <c r="D112" s="15" t="n"/>
      <c r="E112" s="30" t="n"/>
      <c r="F112" s="31" t="n"/>
      <c r="G112" s="15" t="n"/>
      <c r="H112" s="15" t="n"/>
      <c r="I112" s="30" t="n"/>
      <c r="J112" s="18" t="n"/>
      <c r="K112" s="10">
        <f>IF($B112="","",IF(OR($I112="",Assumptions!$B$3=""),"",IFERROR($I112-Assumptions!$B$3,"")))</f>
        <v/>
      </c>
      <c r="L112" s="19">
        <f>IF($B112="","",IF(OR(Assumptions!$B$3="",Assumptions!$B$4=""),"Check assumptions",IF(OR($A112="",$C112="",$D112="",$G112="",$H112=""),"Complete record",IF(COUNTIFS($A$4:$A$123,$A112,$B$4:$B$123,$B112)&gt;1,"Duplicate unit",IF(AND(ISNUMBER($F112),Assumptions!$B$5&lt;&gt;"",$F112&gt;Assumptions!$B$5),"Amount review",IF(OR($H112="Complete",$H112="Closed"),IF(AND($C112="External Coverage",$D112&lt;&gt;"Received"),"Proof review","No action"),IF($I112="","Set follow-up date",IFERROR(IF($I112&lt;Assumptions!$B$3,"Past due",IF($I112&lt;=Assumptions!$B$3+Assumptions!$B$4,"Due soon","Scheduled")),"Review"))))))))</f>
        <v/>
      </c>
    </row>
    <row r="113" ht="30" customHeight="1">
      <c r="A113" s="15" t="n"/>
      <c r="B113" s="15" t="n"/>
      <c r="C113" s="15" t="n"/>
      <c r="D113" s="15" t="n"/>
      <c r="E113" s="30" t="n"/>
      <c r="F113" s="31" t="n"/>
      <c r="G113" s="15" t="n"/>
      <c r="H113" s="15" t="n"/>
      <c r="I113" s="30" t="n"/>
      <c r="J113" s="18" t="n"/>
      <c r="K113" s="12">
        <f>IF($B113="","",IF(OR($I113="",Assumptions!$B$3=""),"",IFERROR($I113-Assumptions!$B$3,"")))</f>
        <v/>
      </c>
      <c r="L113" s="20">
        <f>IF($B113="","",IF(OR(Assumptions!$B$3="",Assumptions!$B$4=""),"Check assumptions",IF(OR($A113="",$C113="",$D113="",$G113="",$H113=""),"Complete record",IF(COUNTIFS($A$4:$A$123,$A113,$B$4:$B$123,$B113)&gt;1,"Duplicate unit",IF(AND(ISNUMBER($F113),Assumptions!$B$5&lt;&gt;"",$F113&gt;Assumptions!$B$5),"Amount review",IF(OR($H113="Complete",$H113="Closed"),IF(AND($C113="External Coverage",$D113&lt;&gt;"Received"),"Proof review","No action"),IF($I113="","Set follow-up date",IFERROR(IF($I113&lt;Assumptions!$B$3,"Past due",IF($I113&lt;=Assumptions!$B$3+Assumptions!$B$4,"Due soon","Scheduled")),"Review"))))))))</f>
        <v/>
      </c>
    </row>
    <row r="114" ht="30" customHeight="1">
      <c r="A114" s="15" t="n"/>
      <c r="B114" s="15" t="n"/>
      <c r="C114" s="15" t="n"/>
      <c r="D114" s="15" t="n"/>
      <c r="E114" s="30" t="n"/>
      <c r="F114" s="31" t="n"/>
      <c r="G114" s="15" t="n"/>
      <c r="H114" s="15" t="n"/>
      <c r="I114" s="30" t="n"/>
      <c r="J114" s="18" t="n"/>
      <c r="K114" s="10">
        <f>IF($B114="","",IF(OR($I114="",Assumptions!$B$3=""),"",IFERROR($I114-Assumptions!$B$3,"")))</f>
        <v/>
      </c>
      <c r="L114" s="19">
        <f>IF($B114="","",IF(OR(Assumptions!$B$3="",Assumptions!$B$4=""),"Check assumptions",IF(OR($A114="",$C114="",$D114="",$G114="",$H114=""),"Complete record",IF(COUNTIFS($A$4:$A$123,$A114,$B$4:$B$123,$B114)&gt;1,"Duplicate unit",IF(AND(ISNUMBER($F114),Assumptions!$B$5&lt;&gt;"",$F114&gt;Assumptions!$B$5),"Amount review",IF(OR($H114="Complete",$H114="Closed"),IF(AND($C114="External Coverage",$D114&lt;&gt;"Received"),"Proof review","No action"),IF($I114="","Set follow-up date",IFERROR(IF($I114&lt;Assumptions!$B$3,"Past due",IF($I114&lt;=Assumptions!$B$3+Assumptions!$B$4,"Due soon","Scheduled")),"Review"))))))))</f>
        <v/>
      </c>
    </row>
    <row r="115" ht="30" customHeight="1">
      <c r="A115" s="15" t="n"/>
      <c r="B115" s="15" t="n"/>
      <c r="C115" s="15" t="n"/>
      <c r="D115" s="15" t="n"/>
      <c r="E115" s="30" t="n"/>
      <c r="F115" s="31" t="n"/>
      <c r="G115" s="15" t="n"/>
      <c r="H115" s="15" t="n"/>
      <c r="I115" s="30" t="n"/>
      <c r="J115" s="18" t="n"/>
      <c r="K115" s="12">
        <f>IF($B115="","",IF(OR($I115="",Assumptions!$B$3=""),"",IFERROR($I115-Assumptions!$B$3,"")))</f>
        <v/>
      </c>
      <c r="L115" s="20">
        <f>IF($B115="","",IF(OR(Assumptions!$B$3="",Assumptions!$B$4=""),"Check assumptions",IF(OR($A115="",$C115="",$D115="",$G115="",$H115=""),"Complete record",IF(COUNTIFS($A$4:$A$123,$A115,$B$4:$B$123,$B115)&gt;1,"Duplicate unit",IF(AND(ISNUMBER($F115),Assumptions!$B$5&lt;&gt;"",$F115&gt;Assumptions!$B$5),"Amount review",IF(OR($H115="Complete",$H115="Closed"),IF(AND($C115="External Coverage",$D115&lt;&gt;"Received"),"Proof review","No action"),IF($I115="","Set follow-up date",IFERROR(IF($I115&lt;Assumptions!$B$3,"Past due",IF($I115&lt;=Assumptions!$B$3+Assumptions!$B$4,"Due soon","Scheduled")),"Review"))))))))</f>
        <v/>
      </c>
    </row>
    <row r="116" ht="30" customHeight="1">
      <c r="A116" s="15" t="n"/>
      <c r="B116" s="15" t="n"/>
      <c r="C116" s="15" t="n"/>
      <c r="D116" s="15" t="n"/>
      <c r="E116" s="30" t="n"/>
      <c r="F116" s="31" t="n"/>
      <c r="G116" s="15" t="n"/>
      <c r="H116" s="15" t="n"/>
      <c r="I116" s="30" t="n"/>
      <c r="J116" s="18" t="n"/>
      <c r="K116" s="10">
        <f>IF($B116="","",IF(OR($I116="",Assumptions!$B$3=""),"",IFERROR($I116-Assumptions!$B$3,"")))</f>
        <v/>
      </c>
      <c r="L116" s="19">
        <f>IF($B116="","",IF(OR(Assumptions!$B$3="",Assumptions!$B$4=""),"Check assumptions",IF(OR($A116="",$C116="",$D116="",$G116="",$H116=""),"Complete record",IF(COUNTIFS($A$4:$A$123,$A116,$B$4:$B$123,$B116)&gt;1,"Duplicate unit",IF(AND(ISNUMBER($F116),Assumptions!$B$5&lt;&gt;"",$F116&gt;Assumptions!$B$5),"Amount review",IF(OR($H116="Complete",$H116="Closed"),IF(AND($C116="External Coverage",$D116&lt;&gt;"Received"),"Proof review","No action"),IF($I116="","Set follow-up date",IFERROR(IF($I116&lt;Assumptions!$B$3,"Past due",IF($I116&lt;=Assumptions!$B$3+Assumptions!$B$4,"Due soon","Scheduled")),"Review"))))))))</f>
        <v/>
      </c>
    </row>
    <row r="117" ht="30" customHeight="1">
      <c r="A117" s="15" t="n"/>
      <c r="B117" s="15" t="n"/>
      <c r="C117" s="15" t="n"/>
      <c r="D117" s="15" t="n"/>
      <c r="E117" s="30" t="n"/>
      <c r="F117" s="31" t="n"/>
      <c r="G117" s="15" t="n"/>
      <c r="H117" s="15" t="n"/>
      <c r="I117" s="30" t="n"/>
      <c r="J117" s="18" t="n"/>
      <c r="K117" s="12">
        <f>IF($B117="","",IF(OR($I117="",Assumptions!$B$3=""),"",IFERROR($I117-Assumptions!$B$3,"")))</f>
        <v/>
      </c>
      <c r="L117" s="20">
        <f>IF($B117="","",IF(OR(Assumptions!$B$3="",Assumptions!$B$4=""),"Check assumptions",IF(OR($A117="",$C117="",$D117="",$G117="",$H117=""),"Complete record",IF(COUNTIFS($A$4:$A$123,$A117,$B$4:$B$123,$B117)&gt;1,"Duplicate unit",IF(AND(ISNUMBER($F117),Assumptions!$B$5&lt;&gt;"",$F117&gt;Assumptions!$B$5),"Amount review",IF(OR($H117="Complete",$H117="Closed"),IF(AND($C117="External Coverage",$D117&lt;&gt;"Received"),"Proof review","No action"),IF($I117="","Set follow-up date",IFERROR(IF($I117&lt;Assumptions!$B$3,"Past due",IF($I117&lt;=Assumptions!$B$3+Assumptions!$B$4,"Due soon","Scheduled")),"Review"))))))))</f>
        <v/>
      </c>
    </row>
    <row r="118" ht="30" customHeight="1">
      <c r="A118" s="15" t="n"/>
      <c r="B118" s="15" t="n"/>
      <c r="C118" s="15" t="n"/>
      <c r="D118" s="15" t="n"/>
      <c r="E118" s="30" t="n"/>
      <c r="F118" s="31" t="n"/>
      <c r="G118" s="15" t="n"/>
      <c r="H118" s="15" t="n"/>
      <c r="I118" s="30" t="n"/>
      <c r="J118" s="18" t="n"/>
      <c r="K118" s="10">
        <f>IF($B118="","",IF(OR($I118="",Assumptions!$B$3=""),"",IFERROR($I118-Assumptions!$B$3,"")))</f>
        <v/>
      </c>
      <c r="L118" s="19">
        <f>IF($B118="","",IF(OR(Assumptions!$B$3="",Assumptions!$B$4=""),"Check assumptions",IF(OR($A118="",$C118="",$D118="",$G118="",$H118=""),"Complete record",IF(COUNTIFS($A$4:$A$123,$A118,$B$4:$B$123,$B118)&gt;1,"Duplicate unit",IF(AND(ISNUMBER($F118),Assumptions!$B$5&lt;&gt;"",$F118&gt;Assumptions!$B$5),"Amount review",IF(OR($H118="Complete",$H118="Closed"),IF(AND($C118="External Coverage",$D118&lt;&gt;"Received"),"Proof review","No action"),IF($I118="","Set follow-up date",IFERROR(IF($I118&lt;Assumptions!$B$3,"Past due",IF($I118&lt;=Assumptions!$B$3+Assumptions!$B$4,"Due soon","Scheduled")),"Review"))))))))</f>
        <v/>
      </c>
    </row>
    <row r="119" ht="30" customHeight="1">
      <c r="A119" s="15" t="n"/>
      <c r="B119" s="15" t="n"/>
      <c r="C119" s="15" t="n"/>
      <c r="D119" s="15" t="n"/>
      <c r="E119" s="30" t="n"/>
      <c r="F119" s="31" t="n"/>
      <c r="G119" s="15" t="n"/>
      <c r="H119" s="15" t="n"/>
      <c r="I119" s="30" t="n"/>
      <c r="J119" s="18" t="n"/>
      <c r="K119" s="12">
        <f>IF($B119="","",IF(OR($I119="",Assumptions!$B$3=""),"",IFERROR($I119-Assumptions!$B$3,"")))</f>
        <v/>
      </c>
      <c r="L119" s="20">
        <f>IF($B119="","",IF(OR(Assumptions!$B$3="",Assumptions!$B$4=""),"Check assumptions",IF(OR($A119="",$C119="",$D119="",$G119="",$H119=""),"Complete record",IF(COUNTIFS($A$4:$A$123,$A119,$B$4:$B$123,$B119)&gt;1,"Duplicate unit",IF(AND(ISNUMBER($F119),Assumptions!$B$5&lt;&gt;"",$F119&gt;Assumptions!$B$5),"Amount review",IF(OR($H119="Complete",$H119="Closed"),IF(AND($C119="External Coverage",$D119&lt;&gt;"Received"),"Proof review","No action"),IF($I119="","Set follow-up date",IFERROR(IF($I119&lt;Assumptions!$B$3,"Past due",IF($I119&lt;=Assumptions!$B$3+Assumptions!$B$4,"Due soon","Scheduled")),"Review"))))))))</f>
        <v/>
      </c>
    </row>
    <row r="120" ht="30" customHeight="1">
      <c r="A120" s="15" t="n"/>
      <c r="B120" s="15" t="n"/>
      <c r="C120" s="15" t="n"/>
      <c r="D120" s="15" t="n"/>
      <c r="E120" s="30" t="n"/>
      <c r="F120" s="31" t="n"/>
      <c r="G120" s="15" t="n"/>
      <c r="H120" s="15" t="n"/>
      <c r="I120" s="30" t="n"/>
      <c r="J120" s="18" t="n"/>
      <c r="K120" s="10">
        <f>IF($B120="","",IF(OR($I120="",Assumptions!$B$3=""),"",IFERROR($I120-Assumptions!$B$3,"")))</f>
        <v/>
      </c>
      <c r="L120" s="19">
        <f>IF($B120="","",IF(OR(Assumptions!$B$3="",Assumptions!$B$4=""),"Check assumptions",IF(OR($A120="",$C120="",$D120="",$G120="",$H120=""),"Complete record",IF(COUNTIFS($A$4:$A$123,$A120,$B$4:$B$123,$B120)&gt;1,"Duplicate unit",IF(AND(ISNUMBER($F120),Assumptions!$B$5&lt;&gt;"",$F120&gt;Assumptions!$B$5),"Amount review",IF(OR($H120="Complete",$H120="Closed"),IF(AND($C120="External Coverage",$D120&lt;&gt;"Received"),"Proof review","No action"),IF($I120="","Set follow-up date",IFERROR(IF($I120&lt;Assumptions!$B$3,"Past due",IF($I120&lt;=Assumptions!$B$3+Assumptions!$B$4,"Due soon","Scheduled")),"Review"))))))))</f>
        <v/>
      </c>
    </row>
    <row r="121" ht="30" customHeight="1">
      <c r="A121" s="15" t="n"/>
      <c r="B121" s="15" t="n"/>
      <c r="C121" s="15" t="n"/>
      <c r="D121" s="15" t="n"/>
      <c r="E121" s="30" t="n"/>
      <c r="F121" s="31" t="n"/>
      <c r="G121" s="15" t="n"/>
      <c r="H121" s="15" t="n"/>
      <c r="I121" s="30" t="n"/>
      <c r="J121" s="18" t="n"/>
      <c r="K121" s="12">
        <f>IF($B121="","",IF(OR($I121="",Assumptions!$B$3=""),"",IFERROR($I121-Assumptions!$B$3,"")))</f>
        <v/>
      </c>
      <c r="L121" s="20">
        <f>IF($B121="","",IF(OR(Assumptions!$B$3="",Assumptions!$B$4=""),"Check assumptions",IF(OR($A121="",$C121="",$D121="",$G121="",$H121=""),"Complete record",IF(COUNTIFS($A$4:$A$123,$A121,$B$4:$B$123,$B121)&gt;1,"Duplicate unit",IF(AND(ISNUMBER($F121),Assumptions!$B$5&lt;&gt;"",$F121&gt;Assumptions!$B$5),"Amount review",IF(OR($H121="Complete",$H121="Closed"),IF(AND($C121="External Coverage",$D121&lt;&gt;"Received"),"Proof review","No action"),IF($I121="","Set follow-up date",IFERROR(IF($I121&lt;Assumptions!$B$3,"Past due",IF($I121&lt;=Assumptions!$B$3+Assumptions!$B$4,"Due soon","Scheduled")),"Review"))))))))</f>
        <v/>
      </c>
    </row>
    <row r="122" ht="30" customHeight="1">
      <c r="A122" s="15" t="n"/>
      <c r="B122" s="15" t="n"/>
      <c r="C122" s="15" t="n"/>
      <c r="D122" s="15" t="n"/>
      <c r="E122" s="30" t="n"/>
      <c r="F122" s="31" t="n"/>
      <c r="G122" s="15" t="n"/>
      <c r="H122" s="15" t="n"/>
      <c r="I122" s="30" t="n"/>
      <c r="J122" s="18" t="n"/>
      <c r="K122" s="10">
        <f>IF($B122="","",IF(OR($I122="",Assumptions!$B$3=""),"",IFERROR($I122-Assumptions!$B$3,"")))</f>
        <v/>
      </c>
      <c r="L122" s="19">
        <f>IF($B122="","",IF(OR(Assumptions!$B$3="",Assumptions!$B$4=""),"Check assumptions",IF(OR($A122="",$C122="",$D122="",$G122="",$H122=""),"Complete record",IF(COUNTIFS($A$4:$A$123,$A122,$B$4:$B$123,$B122)&gt;1,"Duplicate unit",IF(AND(ISNUMBER($F122),Assumptions!$B$5&lt;&gt;"",$F122&gt;Assumptions!$B$5),"Amount review",IF(OR($H122="Complete",$H122="Closed"),IF(AND($C122="External Coverage",$D122&lt;&gt;"Received"),"Proof review","No action"),IF($I122="","Set follow-up date",IFERROR(IF($I122&lt;Assumptions!$B$3,"Past due",IF($I122&lt;=Assumptions!$B$3+Assumptions!$B$4,"Due soon","Scheduled")),"Review"))))))))</f>
        <v/>
      </c>
    </row>
    <row r="123" ht="30" customHeight="1">
      <c r="A123" s="15" t="n"/>
      <c r="B123" s="15" t="n"/>
      <c r="C123" s="15" t="n"/>
      <c r="D123" s="15" t="n"/>
      <c r="E123" s="30" t="n"/>
      <c r="F123" s="31" t="n"/>
      <c r="G123" s="15" t="n"/>
      <c r="H123" s="15" t="n"/>
      <c r="I123" s="30" t="n"/>
      <c r="J123" s="18" t="n"/>
      <c r="K123" s="12">
        <f>IF($B123="","",IF(OR($I123="",Assumptions!$B$3=""),"",IFERROR($I123-Assumptions!$B$3,"")))</f>
        <v/>
      </c>
      <c r="L123" s="20">
        <f>IF($B123="","",IF(OR(Assumptions!$B$3="",Assumptions!$B$4=""),"Check assumptions",IF(OR($A123="",$C123="",$D123="",$G123="",$H123=""),"Complete record",IF(COUNTIFS($A$4:$A$123,$A123,$B$4:$B$123,$B123)&gt;1,"Duplicate unit",IF(AND(ISNUMBER($F123),Assumptions!$B$5&lt;&gt;"",$F123&gt;Assumptions!$B$5),"Amount review",IF(OR($H123="Complete",$H123="Closed"),IF(AND($C123="External Coverage",$D123&lt;&gt;"Received"),"Proof review","No action"),IF($I123="","Set follow-up date",IFERROR(IF($I123&lt;Assumptions!$B$3,"Past due",IF($I123&lt;=Assumptions!$B$3+Assumptions!$B$4,"Due soon","Scheduled")),"Review"))))))))</f>
        <v/>
      </c>
    </row>
  </sheetData>
  <autoFilter ref="A3:L123"/>
  <mergeCells count="1">
    <mergeCell ref="A1:L1"/>
  </mergeCells>
  <conditionalFormatting sqref="L4:L123">
    <cfRule type="expression" priority="1" dxfId="0" stopIfTrue="1">
      <formula>$L4="Past due"</formula>
    </cfRule>
    <cfRule type="expression" priority="2" dxfId="0" stopIfTrue="1">
      <formula>OR($L4="Amount review",$L4="Proof review",$L4="Duplicate unit")</formula>
    </cfRule>
    <cfRule type="expression" priority="3" dxfId="1" stopIfTrue="1">
      <formula>OR($L4="Due soon",$L4="Set follow-up date",$L4="Complete record",$L4="Check assumptions",$L4="Review")</formula>
    </cfRule>
    <cfRule type="expression" priority="4" dxfId="2" stopIfTrue="1">
      <formula>$L4="No action"</formula>
    </cfRule>
  </conditionalFormatting>
  <conditionalFormatting sqref="B4:B123">
    <cfRule type="expression" priority="5" dxfId="0" stopIfTrue="1">
      <formula>AND($B4="",COUNTA($A4,$C4:$J4)&gt;0)</formula>
    </cfRule>
  </conditionalFormatting>
  <dataValidations count="7">
    <dataValidation sqref="A4:A123" showDropDown="0" showInputMessage="1" showErrorMessage="1" allowBlank="0" errorTitle="Select a listed facility" error="Choose a facility from the editable Assumptions list." promptTitle="Facility" prompt="Select the fictional facility for this unit." type="list">
      <formula1>'Assumptions'!$A$9:$A$12</formula1>
    </dataValidation>
    <dataValidation sqref="C4:C123" showDropDown="0" showInputMessage="0" showErrorMessage="1" allowBlank="0" errorTitle="Select a coverage choice" error="Choose an option from the editable Assumptions list." type="list">
      <formula1>'Assumptions'!$B$9:$B$12</formula1>
    </dataValidation>
    <dataValidation sqref="D4:D123" showDropDown="0" showInputMessage="0" showErrorMessage="1" allowBlank="0" errorTitle="Select a proof status" error="Choose a proof status from the editable Assumptions list." type="list">
      <formula1>'Assumptions'!$C$9:$C$12</formula1>
    </dataValidation>
    <dataValidation sqref="G4:G123" showDropDown="0" showInputMessage="0" showErrorMessage="1" allowBlank="0" errorTitle="Select a follow-up owner" error="Choose an owner from the editable Assumptions list." type="list">
      <formula1>'Assumptions'!$E$9:$E$12</formula1>
    </dataValidation>
    <dataValidation sqref="H4:H123" showDropDown="0" showInputMessage="0" showErrorMessage="1" allowBlank="0" errorTitle="Select an enrollment status" error="Choose a status from the editable Assumptions list." type="list">
      <formula1>'Assumptions'!$D$9:$D$12</formula1>
    </dataValidation>
    <dataValidation sqref="F4:F123" showDropDown="0" showInputMessage="1" showErrorMessage="1" allowBlank="0" errorTitle="Review the monthly amount" error="Enter a nonnegative US dollar amount or leave the cell blank." promptTitle="Monthly amount" prompt="Enter an amount only when it is relevant to the recorded choice." type="decimal" operator="between">
      <formula1>0</formula1>
      <formula2>100000</formula2>
    </dataValidation>
    <dataValidation sqref="E4:E123 I4:I123" showDropDown="0" showInputMessage="0" showErrorMessage="1" allowBlank="0" errorTitle="Review the date" error="Enter a date within the permitted administrative range or leave it blank." type="date" operator="between">
      <formula1>DATE(2021,1,1)</formula1>
      <formula2>DATE(2036,12,31)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47D89"/>
    <outlinePr summaryBelow="1" summaryRight="1"/>
    <pageSetUpPr/>
  </sheetPr>
  <dimension ref="A1:E1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21" customWidth="1" min="3" max="3"/>
    <col width="21" customWidth="1" min="4" max="4"/>
    <col width="27" customWidth="1" min="5" max="5"/>
  </cols>
  <sheetData>
    <row r="1" ht="28" customHeight="1">
      <c r="A1" s="1" t="inlineStr">
        <is>
          <t>Insurance Enrollment Tracker Assumptions</t>
        </is>
      </c>
      <c r="B1" s="25" t="n"/>
      <c r="C1" s="25" t="n"/>
      <c r="D1" s="25" t="n"/>
      <c r="E1" s="26" t="n"/>
    </row>
    <row r="2" ht="30" customHeight="1">
      <c r="A2" s="13" t="inlineStr">
        <is>
          <t>Editable review settings and stable lists. This workbook is an administrative aid; confirm records manually.</t>
        </is>
      </c>
    </row>
    <row r="3">
      <c r="A3" s="3" t="inlineStr">
        <is>
          <t>As-of Date</t>
        </is>
      </c>
      <c r="B3" s="30" t="n">
        <v>46277</v>
      </c>
      <c r="C3" s="21" t="inlineStr">
        <is>
          <t>MM/DD/YYYY</t>
        </is>
      </c>
    </row>
    <row r="4">
      <c r="A4" s="3" t="inlineStr">
        <is>
          <t>Due Soon Window</t>
        </is>
      </c>
      <c r="B4" s="22" t="n">
        <v>14</v>
      </c>
      <c r="C4" s="21" t="inlineStr">
        <is>
          <t>days</t>
        </is>
      </c>
    </row>
    <row r="5">
      <c r="A5" s="3" t="inlineStr">
        <is>
          <t>Amount Review Threshold</t>
        </is>
      </c>
      <c r="B5" s="31" t="n">
        <v>50</v>
      </c>
      <c r="C5" s="21" t="inlineStr">
        <is>
          <t>US dollars per month</t>
        </is>
      </c>
    </row>
    <row r="6"/>
    <row r="7">
      <c r="A7" s="23" t="inlineStr">
        <is>
          <t>Stable Dropdown Lists</t>
        </is>
      </c>
    </row>
    <row r="8" ht="30" customHeight="1">
      <c r="A8" s="24" t="inlineStr">
        <is>
          <t>Facilities</t>
        </is>
      </c>
      <c r="B8" s="24" t="inlineStr">
        <is>
          <t>Coverage Choices</t>
        </is>
      </c>
      <c r="C8" s="24" t="inlineStr">
        <is>
          <t>Proof Statuses</t>
        </is>
      </c>
      <c r="D8" s="24" t="inlineStr">
        <is>
          <t>Enrollment Statuses</t>
        </is>
      </c>
      <c r="E8" s="24" t="inlineStr">
        <is>
          <t>Follow-up Owners</t>
        </is>
      </c>
    </row>
    <row r="9" ht="30" customHeight="1">
      <c r="A9" s="18" t="inlineStr">
        <is>
          <t>Fictional Pine Harbor Storage</t>
        </is>
      </c>
      <c r="B9" s="18" t="inlineStr">
        <is>
          <t>Facility Plan</t>
        </is>
      </c>
      <c r="C9" s="18" t="inlineStr">
        <is>
          <t>Not Required</t>
        </is>
      </c>
      <c r="D9" s="18" t="inlineStr">
        <is>
          <t>Pending Review</t>
        </is>
      </c>
      <c r="E9" s="18" t="inlineStr">
        <is>
          <t>Avery Quinn (Fictional)</t>
        </is>
      </c>
    </row>
    <row r="10" ht="30" customHeight="1">
      <c r="A10" s="18" t="inlineStr">
        <is>
          <t>Fictional Red Mesa Storage</t>
        </is>
      </c>
      <c r="B10" s="18" t="inlineStr">
        <is>
          <t>External Coverage</t>
        </is>
      </c>
      <c r="C10" s="18" t="inlineStr">
        <is>
          <t>Requested</t>
        </is>
      </c>
      <c r="D10" s="18" t="inlineStr">
        <is>
          <t>Action Needed</t>
        </is>
      </c>
      <c r="E10" s="18" t="inlineStr">
        <is>
          <t>Jordan Lee (Fictional)</t>
        </is>
      </c>
    </row>
    <row r="11" ht="30" customHeight="1">
      <c r="A11" s="18" t="inlineStr">
        <is>
          <t>Fictional Lake Lantern Storage</t>
        </is>
      </c>
      <c r="B11" s="18" t="inlineStr">
        <is>
          <t>Declined</t>
        </is>
      </c>
      <c r="C11" s="18" t="inlineStr">
        <is>
          <t>Received</t>
        </is>
      </c>
      <c r="D11" s="18" t="inlineStr">
        <is>
          <t>Complete</t>
        </is>
      </c>
      <c r="E11" s="18" t="inlineStr">
        <is>
          <t>Morgan Reed (Fictional)</t>
        </is>
      </c>
    </row>
    <row r="12" ht="30" customHeight="1">
      <c r="A12" s="18" t="inlineStr">
        <is>
          <t>Fictional Cedar Orbit Storage</t>
        </is>
      </c>
      <c r="B12" s="18" t="inlineStr">
        <is>
          <t>Pending Selection</t>
        </is>
      </c>
      <c r="C12" s="18" t="inlineStr">
        <is>
          <t>Expired</t>
        </is>
      </c>
      <c r="D12" s="18" t="inlineStr">
        <is>
          <t>Closed</t>
        </is>
      </c>
      <c r="E12" s="18" t="inlineStr">
        <is>
          <t>Casey Rowan (Fictional)</t>
        </is>
      </c>
    </row>
  </sheetData>
  <autoFilter ref="A8:E12"/>
  <mergeCells count="1">
    <mergeCell ref="A1:E1"/>
  </mergeCells>
  <dataValidations count="3">
    <dataValidation sqref="B3" showDropDown="0" showInputMessage="1" showErrorMessage="1" allowBlank="0" errorTitle="Review the date" error="Enter a date within the permitted administrative range." promptTitle="As-of date" prompt="This date controls follow-up timing indicators." type="date" operator="between">
      <formula1>DATE(2021,1,1)</formula1>
      <formula2>DATE(2036,12,31)</formula2>
    </dataValidation>
    <dataValidation sqref="B4" showDropDown="0" showInputMessage="1" showErrorMessage="1" allowBlank="0" errorTitle="Review the window" error="Enter a whole number from 0 through 90 days." promptTitle="Due soon window" prompt="Enter the number of days used for the Due soon review flag." type="whole" operator="between">
      <formula1>0</formula1>
      <formula2>90</formula2>
    </dataValidation>
    <dataValidation sqref="B5" showDropDown="0" showInputMessage="1" showErrorMessage="1" allowBlank="0" errorTitle="Review the amount" error="Enter a nonnegative US dollar amount." promptTitle="Amount review threshold" prompt="Amounts above this editable threshold request human review.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Insurance Enrollment Tracker</dc:title>
  <dc:subject xmlns:dc="http://purl.org/dc/elements/1.1/">Fictional administrative register for tenant protection-plan choices</dc:subject>
  <dcterms:created xmlns:dcterms="http://purl.org/dc/terms/" xmlns:xsi="http://www.w3.org/2001/XMLSchema-instance" xsi:type="dcterms:W3CDTF">2026-09-12T08:50:09Z</dcterms:created>
  <dcterms:modified xmlns:dcterms="http://purl.org/dc/terms/" xmlns:xsi="http://www.w3.org/2001/XMLSchema-instance" xsi:type="dcterms:W3CDTF">2026-09-12T08:50:10+00:00Z</dcterms:modified>
</cp:coreProperties>
</file>