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xception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'Exception Log'!$A$4:$M$104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.0%"/>
    <numFmt numFmtId="165" formatCode="0.0 &quot;days&quot;"/>
    <numFmt numFmtId="166" formatCode="mm/dd/yyyy"/>
    <numFmt numFmtId="167" formatCode="0.0 &quot;hours&quot;"/>
    <numFmt numFmtId="168" formatCode="0 &quot;day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F6F7A"/>
      <sz val="9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8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8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67" fontId="4" fillId="6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8" fontId="4" fillId="6" borderId="1" applyAlignment="1" pivotButton="0" quotePrefix="0" xfId="0">
      <alignment horizontal="left" vertical="top" wrapText="1"/>
    </xf>
    <xf numFmtId="166" fontId="4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6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8" fontId="4" fillId="5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left" vertical="top" wrapText="1"/>
    </xf>
    <xf numFmtId="168" fontId="4" fillId="6" borderId="1" applyAlignment="1" pivotButton="0" quotePrefix="0" xfId="0">
      <alignment horizontal="left" vertical="top" wrapText="1"/>
    </xf>
    <xf numFmtId="166" fontId="4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243746"/>
        <sz val="10"/>
      </font>
      <fill>
        <patternFill patternType="solid">
          <fgColor rgb="00F0A91D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Review Status Counts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'Summary'!B16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'Summary'!$A$17:$A$20</f>
            </numRef>
          </cat>
          <val>
            <numRef>
              <f>'Summary'!$B$17:$B$20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Entries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Review 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H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6" customHeight="1">
      <c r="A1" s="1" t="inlineStr">
        <is>
          <t>Self Storage Gate Access Exception Log Summary</t>
        </is>
      </c>
      <c r="B1" s="27" t="n"/>
      <c r="C1" s="27" t="n"/>
      <c r="D1" s="27" t="n"/>
      <c r="E1" s="27" t="n"/>
      <c r="F1" s="27" t="n"/>
      <c r="G1" s="27" t="n"/>
      <c r="H1" s="28" t="n"/>
    </row>
    <row r="2" ht="20" customHeight="1">
      <c r="A2" s="2" t="inlineStr">
        <is>
          <t>Indicators recalculate from the fictional entries maintained on the Exception Log sheet.</t>
        </is>
      </c>
    </row>
    <row r="3">
      <c r="A3" s="3" t="inlineStr">
        <is>
          <t>Indicator</t>
        </is>
      </c>
      <c r="B3" s="3" t="inlineStr">
        <is>
          <t>Current Value</t>
        </is>
      </c>
    </row>
    <row r="4">
      <c r="A4" s="4" t="inlineStr">
        <is>
          <t>Total exceptions logged</t>
        </is>
      </c>
      <c r="B4" s="5">
        <f>COUNTIF('Exception Log'!$A$5:$A$104,"&gt;0")</f>
        <v/>
      </c>
    </row>
    <row r="5">
      <c r="A5" s="6" t="inlineStr">
        <is>
          <t>Pending review</t>
        </is>
      </c>
      <c r="B5" s="7">
        <f>COUNTIF('Exception Log'!$I$5:$I$104,"Pending Review")</f>
        <v/>
      </c>
    </row>
    <row r="6">
      <c r="A6" s="4" t="inlineStr">
        <is>
          <t>In review</t>
        </is>
      </c>
      <c r="B6" s="5">
        <f>COUNTIF('Exception Log'!$I$5:$I$104,"In Review")</f>
        <v/>
      </c>
    </row>
    <row r="7">
      <c r="A7" s="6" t="inlineStr">
        <is>
          <t>Overdue reviews</t>
        </is>
      </c>
      <c r="B7" s="7">
        <f>COUNTIF('Exception Log'!$M$5:$M$104,"Overdue")</f>
        <v/>
      </c>
    </row>
    <row r="8">
      <c r="A8" s="4" t="inlineStr">
        <is>
          <t>Reviews due soon</t>
        </is>
      </c>
      <c r="B8" s="5">
        <f>COUNTIF('Exception Log'!$M$5:$M$104,"Due Soon")</f>
        <v/>
      </c>
    </row>
    <row r="9">
      <c r="A9" s="6" t="inlineStr">
        <is>
          <t>Temporary authorizations</t>
        </is>
      </c>
      <c r="B9" s="7">
        <f>COUNTIF('Exception Log'!$E$5:$E$104,"Temporary Authorization")</f>
        <v/>
      </c>
    </row>
    <row r="10">
      <c r="A10" s="4" t="inlineStr">
        <is>
          <t>Completed review outcomes</t>
        </is>
      </c>
      <c r="B10" s="5">
        <f>SUM(COUNTIF('Exception Log'!$I$5:$I$104,"Resolved"),COUNTIF('Exception Log'!$I$5:$I$104,"No Follow-Up Needed"))</f>
        <v/>
      </c>
    </row>
    <row r="11">
      <c r="A11" s="6" t="inlineStr">
        <is>
          <t>Completion rate</t>
        </is>
      </c>
      <c r="B11" s="8">
        <f>IFERROR(B10/B4,"")</f>
        <v/>
      </c>
    </row>
    <row r="12">
      <c r="A12" s="4" t="inlineStr">
        <is>
          <t>Average age of open reviews</t>
        </is>
      </c>
      <c r="B12" s="9">
        <f>IFERROR(AVERAGEIF('Exception Log'!$L$5:$L$104,"&gt;=0",'Exception Log'!$L$5:$L$104),"")</f>
        <v/>
      </c>
    </row>
    <row r="13">
      <c r="A13" s="6" t="inlineStr">
        <is>
          <t>Entries needing detail or timing review</t>
        </is>
      </c>
      <c r="B13" s="7">
        <f>SUM(COUNTIF('Exception Log'!$M$5:$M$104,"Details Needed"),COUNTIF('Exception Log'!$M$5:$M$104,"Hours Needed"),COUNTIF('Exception Log'!$M$5:$M$104,"Duration Review"),COUNTIF('Exception Log'!$M$5:$M$104,"Due Date Needed"))</f>
        <v/>
      </c>
    </row>
    <row r="14"/>
    <row r="15"/>
    <row r="16">
      <c r="A16" s="3" t="inlineStr">
        <is>
          <t>Review Status</t>
        </is>
      </c>
      <c r="B16" s="3" t="inlineStr">
        <is>
          <t>Count</t>
        </is>
      </c>
    </row>
    <row r="17">
      <c r="A17" s="10" t="inlineStr">
        <is>
          <t>Pending Review</t>
        </is>
      </c>
      <c r="B17" s="7">
        <f>COUNTIF('Exception Log'!$I$5:$I$104,A17)</f>
        <v/>
      </c>
    </row>
    <row r="18">
      <c r="A18" s="11" t="inlineStr">
        <is>
          <t>In Review</t>
        </is>
      </c>
      <c r="B18" s="5">
        <f>COUNTIF('Exception Log'!$I$5:$I$104,A18)</f>
        <v/>
      </c>
    </row>
    <row r="19">
      <c r="A19" s="10" t="inlineStr">
        <is>
          <t>Resolved</t>
        </is>
      </c>
      <c r="B19" s="7">
        <f>COUNTIF('Exception Log'!$I$5:$I$104,A19)</f>
        <v/>
      </c>
    </row>
    <row r="20">
      <c r="A20" s="11" t="inlineStr">
        <is>
          <t>No Follow-Up Needed</t>
        </is>
      </c>
      <c r="B20" s="5">
        <f>COUNTIF('Exception Log'!$I$5:$I$104,A20)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/>
  </sheetPr>
  <dimension ref="A1:M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4" customWidth="1" min="3" max="3"/>
    <col width="13" customWidth="1" min="4" max="4"/>
    <col width="24" customWidth="1" min="5" max="5"/>
    <col width="24" customWidth="1" min="6" max="6"/>
    <col width="18" customWidth="1" min="7" max="7"/>
    <col width="25" customWidth="1" min="8" max="8"/>
    <col width="21" customWidth="1" min="9" max="9"/>
    <col width="15" customWidth="1" min="10" max="10"/>
    <col width="52" customWidth="1" min="11" max="11"/>
    <col width="16" customWidth="1" min="12" max="12"/>
    <col width="19" customWidth="1" min="13" max="13"/>
  </cols>
  <sheetData>
    <row r="1" ht="26" customHeight="1">
      <c r="A1" s="1" t="inlineStr">
        <is>
          <t>Self Storage Gate Access Exception Log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8" t="n"/>
    </row>
    <row r="2" ht="28" customHeight="1">
      <c r="A2" s="2" t="inlineStr">
        <is>
          <t>Enter fictional failed, after-hours, or temporary access events for human manager review; this log does not connect to gate systems.</t>
        </is>
      </c>
    </row>
    <row r="3"/>
    <row r="4" ht="34" customHeight="1">
      <c r="A4" s="12" t="inlineStr">
        <is>
          <t>Event Date</t>
        </is>
      </c>
      <c r="B4" s="12" t="inlineStr">
        <is>
          <t>Event Time</t>
        </is>
      </c>
      <c r="C4" s="12" t="inlineStr">
        <is>
          <t>Facility</t>
        </is>
      </c>
      <c r="D4" s="12" t="inlineStr">
        <is>
          <t>Unit</t>
        </is>
      </c>
      <c r="E4" s="12" t="inlineStr">
        <is>
          <t>Exception Type</t>
        </is>
      </c>
      <c r="F4" s="12" t="inlineStr">
        <is>
          <t>Access Outcome</t>
        </is>
      </c>
      <c r="G4" s="12" t="inlineStr">
        <is>
          <t>Temporary Authorization Hours</t>
        </is>
      </c>
      <c r="H4" s="12" t="inlineStr">
        <is>
          <t>Review Owner</t>
        </is>
      </c>
      <c r="I4" s="12" t="inlineStr">
        <is>
          <t>Review Status</t>
        </is>
      </c>
      <c r="J4" s="12" t="inlineStr">
        <is>
          <t>Review Due Date</t>
        </is>
      </c>
      <c r="K4" s="12" t="inlineStr">
        <is>
          <t>Notes</t>
        </is>
      </c>
      <c r="L4" s="12" t="inlineStr">
        <is>
          <t>Review Age (Days)</t>
        </is>
      </c>
      <c r="M4" s="12" t="inlineStr">
        <is>
          <t>Review Flag</t>
        </is>
      </c>
    </row>
    <row r="5" ht="32" customHeight="1">
      <c r="A5" s="29" t="n">
        <v>46267</v>
      </c>
      <c r="B5" s="14" t="n">
        <v>0.28125</v>
      </c>
      <c r="C5" s="15" t="inlineStr">
        <is>
          <t>Cedar Lantern Storage (Fictional)</t>
        </is>
      </c>
      <c r="D5" s="16" t="inlineStr">
        <is>
          <t>CL-A014</t>
        </is>
      </c>
      <c r="E5" s="15" t="inlineStr">
        <is>
          <t>Failed Entry</t>
        </is>
      </c>
      <c r="F5" s="15" t="inlineStr">
        <is>
          <t>Denied</t>
        </is>
      </c>
      <c r="G5" s="30" t="n"/>
      <c r="H5" s="15" t="inlineStr">
        <is>
          <t>Jordan Lee (Fictional)</t>
        </is>
      </c>
      <c r="I5" s="16" t="inlineStr">
        <is>
          <t>Pending Review</t>
        </is>
      </c>
      <c r="J5" s="29" t="n">
        <v>46269</v>
      </c>
      <c r="K5" s="15" t="inlineStr">
        <is>
          <t>Fictional example: keypad entry attempt failed; manager review is pending.</t>
        </is>
      </c>
      <c r="L5" s="31">
        <f>IF(A5="","",IF(OR(I5="Resolved",I5="No Follow-Up Needed"),"",IFERROR(MAX(0,TODAY()-A5),"")))</f>
        <v/>
      </c>
      <c r="M5" s="19">
        <f>IF(A5="","",IF(OR(C5="",D5="",E5="",F5="",H5="",I5=""),"Details Needed",IF(AND(E5="Temporary Authorization",G5=""),"Hours Needed",IF(AND(E5="Temporary Authorization",IFERROR(G5&gt;Assumptions!$G$5,FALSE)),"Duration Review",IF(OR(I5="Resolved",I5="No Follow-Up Needed"),"Complete",IF(J5="","Due Date Needed",IF(J5&lt;TODAY(),"Overdue",IF(J5&lt;=TODAY()+Assumptions!$G$6,"Due Soon","Open"))))))))</f>
        <v/>
      </c>
    </row>
    <row r="6" ht="32" customHeight="1">
      <c r="A6" s="29" t="n">
        <v>46272</v>
      </c>
      <c r="B6" s="14" t="n">
        <v>0.9409722222222222</v>
      </c>
      <c r="C6" s="15" t="inlineStr">
        <is>
          <t>Blue Mesa Self Storage (Fictional)</t>
        </is>
      </c>
      <c r="D6" s="16" t="inlineStr">
        <is>
          <t>BM-C208</t>
        </is>
      </c>
      <c r="E6" s="15" t="inlineStr">
        <is>
          <t>After-Hours Attempt</t>
        </is>
      </c>
      <c r="F6" s="15" t="inlineStr">
        <is>
          <t>Logged Only</t>
        </is>
      </c>
      <c r="G6" s="30" t="n"/>
      <c r="H6" s="15" t="inlineStr">
        <is>
          <t>Morgan Patel (Fictional)</t>
        </is>
      </c>
      <c r="I6" s="16" t="inlineStr">
        <is>
          <t>In Review</t>
        </is>
      </c>
      <c r="J6" s="29" t="n">
        <v>46278</v>
      </c>
      <c r="K6" s="15" t="inlineStr">
        <is>
          <t>Fictional example: after-hours attempt was logged for local review.</t>
        </is>
      </c>
      <c r="L6" s="32">
        <f>IF(A6="","",IF(OR(I6="Resolved",I6="No Follow-Up Needed"),"",IFERROR(MAX(0,TODAY()-A6),"")))</f>
        <v/>
      </c>
      <c r="M6" s="21">
        <f>IF(A6="","",IF(OR(C6="",D6="",E6="",F6="",H6="",I6=""),"Details Needed",IF(AND(E6="Temporary Authorization",G6=""),"Hours Needed",IF(AND(E6="Temporary Authorization",IFERROR(G6&gt;Assumptions!$G$5,FALSE)),"Duration Review",IF(OR(I6="Resolved",I6="No Follow-Up Needed"),"Complete",IF(J6="","Due Date Needed",IF(J6&lt;TODAY(),"Overdue",IF(J6&lt;=TODAY()+Assumptions!$G$6,"Due Soon","Open"))))))))</f>
        <v/>
      </c>
    </row>
    <row r="7" ht="32" customHeight="1">
      <c r="A7" s="29" t="n">
        <v>46274</v>
      </c>
      <c r="B7" s="14" t="n">
        <v>0.5902777777777778</v>
      </c>
      <c r="C7" s="15" t="inlineStr">
        <is>
          <t>Harbor Finch Storage (Fictional)</t>
        </is>
      </c>
      <c r="D7" s="16" t="inlineStr">
        <is>
          <t>HF-B031</t>
        </is>
      </c>
      <c r="E7" s="15" t="inlineStr">
        <is>
          <t>Temporary Authorization</t>
        </is>
      </c>
      <c r="F7" s="15" t="inlineStr">
        <is>
          <t>Temporarily Authorized</t>
        </is>
      </c>
      <c r="G7" s="30" t="n">
        <v>4</v>
      </c>
      <c r="H7" s="15" t="inlineStr">
        <is>
          <t>Casey Brooks (Fictional)</t>
        </is>
      </c>
      <c r="I7" s="16" t="inlineStr">
        <is>
          <t>Resolved</t>
        </is>
      </c>
      <c r="J7" s="29" t="n">
        <v>46275</v>
      </c>
      <c r="K7" s="15" t="inlineStr">
        <is>
          <t>Fictional example: short access window was reviewed and closed.</t>
        </is>
      </c>
      <c r="L7" s="31">
        <f>IF(A7="","",IF(OR(I7="Resolved",I7="No Follow-Up Needed"),"",IFERROR(MAX(0,TODAY()-A7),"")))</f>
        <v/>
      </c>
      <c r="M7" s="19">
        <f>IF(A7="","",IF(OR(C7="",D7="",E7="",F7="",H7="",I7=""),"Details Needed",IF(AND(E7="Temporary Authorization",G7=""),"Hours Needed",IF(AND(E7="Temporary Authorization",IFERROR(G7&gt;Assumptions!$G$5,FALSE)),"Duration Review",IF(OR(I7="Resolved",I7="No Follow-Up Needed"),"Complete",IF(J7="","Due Date Needed",IF(J7&lt;TODAY(),"Overdue",IF(J7&lt;=TODAY()+Assumptions!$G$6,"Due Soon","Open"))))))))</f>
        <v/>
      </c>
    </row>
    <row r="8" ht="32" customHeight="1">
      <c r="A8" s="29" t="n">
        <v>46275</v>
      </c>
      <c r="B8" s="14" t="n">
        <v>0.3784722222222222</v>
      </c>
      <c r="C8" s="15" t="inlineStr">
        <is>
          <t>Maple Key Storage (Fictional)</t>
        </is>
      </c>
      <c r="D8" s="16" t="inlineStr">
        <is>
          <t>MK-D117</t>
        </is>
      </c>
      <c r="E8" s="15" t="inlineStr">
        <is>
          <t>Gate Equipment Issue</t>
        </is>
      </c>
      <c r="F8" s="15" t="inlineStr">
        <is>
          <t>Admitted After Review</t>
        </is>
      </c>
      <c r="G8" s="30" t="n"/>
      <c r="H8" s="15" t="inlineStr">
        <is>
          <t>Riley Chen (Fictional)</t>
        </is>
      </c>
      <c r="I8" s="16" t="inlineStr">
        <is>
          <t>Pending Review</t>
        </is>
      </c>
      <c r="J8" s="29" t="n">
        <v>46277</v>
      </c>
      <c r="K8" s="15" t="inlineStr">
        <is>
          <t>Fictional example: local gate behavior needs a manager note.</t>
        </is>
      </c>
      <c r="L8" s="32">
        <f>IF(A8="","",IF(OR(I8="Resolved",I8="No Follow-Up Needed"),"",IFERROR(MAX(0,TODAY()-A8),"")))</f>
        <v/>
      </c>
      <c r="M8" s="21">
        <f>IF(A8="","",IF(OR(C8="",D8="",E8="",F8="",H8="",I8=""),"Details Needed",IF(AND(E8="Temporary Authorization",G8=""),"Hours Needed",IF(AND(E8="Temporary Authorization",IFERROR(G8&gt;Assumptions!$G$5,FALSE)),"Duration Review",IF(OR(I8="Resolved",I8="No Follow-Up Needed"),"Complete",IF(J8="","Due Date Needed",IF(J8&lt;TODAY(),"Overdue",IF(J8&lt;=TODAY()+Assumptions!$G$6,"Due Soon","Open"))))))))</f>
        <v/>
      </c>
    </row>
    <row r="9" ht="32" customHeight="1">
      <c r="A9" s="29" t="n">
        <v>46276</v>
      </c>
      <c r="B9" s="14" t="n">
        <v>0.6840277777777778</v>
      </c>
      <c r="C9" s="15" t="inlineStr">
        <is>
          <t>Cedar Lantern Storage (Fictional)</t>
        </is>
      </c>
      <c r="D9" s="16" t="inlineStr">
        <is>
          <t>CL-B044</t>
        </is>
      </c>
      <c r="E9" s="15" t="inlineStr">
        <is>
          <t>Access Detail Mismatch</t>
        </is>
      </c>
      <c r="F9" s="15" t="inlineStr">
        <is>
          <t>Denied</t>
        </is>
      </c>
      <c r="G9" s="30" t="n"/>
      <c r="H9" s="15" t="inlineStr">
        <is>
          <t>Morgan Patel (Fictional)</t>
        </is>
      </c>
      <c r="I9" s="16" t="inlineStr">
        <is>
          <t>Pending Review</t>
        </is>
      </c>
      <c r="J9" s="29" t="n">
        <v>46282</v>
      </c>
      <c r="K9" s="15" t="inlineStr">
        <is>
          <t>Fictional example: entered details did not match the local unit record.</t>
        </is>
      </c>
      <c r="L9" s="31">
        <f>IF(A9="","",IF(OR(I9="Resolved",I9="No Follow-Up Needed"),"",IFERROR(MAX(0,TODAY()-A9),"")))</f>
        <v/>
      </c>
      <c r="M9" s="19">
        <f>IF(A9="","",IF(OR(C9="",D9="",E9="",F9="",H9="",I9=""),"Details Needed",IF(AND(E9="Temporary Authorization",G9=""),"Hours Needed",IF(AND(E9="Temporary Authorization",IFERROR(G9&gt;Assumptions!$G$5,FALSE)),"Duration Review",IF(OR(I9="Resolved",I9="No Follow-Up Needed"),"Complete",IF(J9="","Due Date Needed",IF(J9&lt;TODAY(),"Overdue",IF(J9&lt;=TODAY()+Assumptions!$G$6,"Due Soon","Open"))))))))</f>
        <v/>
      </c>
    </row>
    <row r="10" ht="32" customHeight="1">
      <c r="A10" s="29" t="n">
        <v>46265</v>
      </c>
      <c r="B10" s="14" t="n">
        <v>0.4791666666666667</v>
      </c>
      <c r="C10" s="15" t="inlineStr">
        <is>
          <t>Blue Mesa Self Storage (Fictional)</t>
        </is>
      </c>
      <c r="D10" s="16" t="inlineStr">
        <is>
          <t>BM-C208</t>
        </is>
      </c>
      <c r="E10" s="15" t="inlineStr">
        <is>
          <t>Failed Entry</t>
        </is>
      </c>
      <c r="F10" s="15" t="inlineStr">
        <is>
          <t>Denied</t>
        </is>
      </c>
      <c r="G10" s="30" t="n"/>
      <c r="H10" s="15" t="inlineStr">
        <is>
          <t>Jordan Lee (Fictional)</t>
        </is>
      </c>
      <c r="I10" s="16" t="inlineStr">
        <is>
          <t>Resolved</t>
        </is>
      </c>
      <c r="J10" s="29" t="n">
        <v>46267</v>
      </c>
      <c r="K10" s="15" t="inlineStr">
        <is>
          <t>Fictional example: review was completed with no temporary access.</t>
        </is>
      </c>
      <c r="L10" s="32">
        <f>IF(A10="","",IF(OR(I10="Resolved",I10="No Follow-Up Needed"),"",IFERROR(MAX(0,TODAY()-A10),"")))</f>
        <v/>
      </c>
      <c r="M10" s="21">
        <f>IF(A10="","",IF(OR(C10="",D10="",E10="",F10="",H10="",I10=""),"Details Needed",IF(AND(E10="Temporary Authorization",G10=""),"Hours Needed",IF(AND(E10="Temporary Authorization",IFERROR(G10&gt;Assumptions!$G$5,FALSE)),"Duration Review",IF(OR(I10="Resolved",I10="No Follow-Up Needed"),"Complete",IF(J10="","Due Date Needed",IF(J10&lt;TODAY(),"Overdue",IF(J10&lt;=TODAY()+Assumptions!$G$6,"Due Soon","Open"))))))))</f>
        <v/>
      </c>
    </row>
    <row r="11" ht="32" customHeight="1">
      <c r="A11" s="29" t="n">
        <v>46277</v>
      </c>
      <c r="B11" s="14" t="n">
        <v>0.34375</v>
      </c>
      <c r="C11" s="15" t="inlineStr">
        <is>
          <t>Harbor Finch Storage (Fictional)</t>
        </is>
      </c>
      <c r="D11" s="16" t="inlineStr">
        <is>
          <t>HF-B031</t>
        </is>
      </c>
      <c r="E11" s="15" t="inlineStr">
        <is>
          <t>Temporary Authorization</t>
        </is>
      </c>
      <c r="F11" s="15" t="inlineStr">
        <is>
          <t>Temporarily Authorized</t>
        </is>
      </c>
      <c r="G11" s="30" t="n">
        <v>24</v>
      </c>
      <c r="H11" s="15" t="inlineStr">
        <is>
          <t>Casey Brooks (Fictional)</t>
        </is>
      </c>
      <c r="I11" s="16" t="inlineStr">
        <is>
          <t>In Review</t>
        </is>
      </c>
      <c r="J11" s="29" t="n">
        <v>46279</v>
      </c>
      <c r="K11" s="15" t="inlineStr">
        <is>
          <t>Fictional example: authorization equals the current standard-hour limit.</t>
        </is>
      </c>
      <c r="L11" s="31">
        <f>IF(A11="","",IF(OR(I11="Resolved",I11="No Follow-Up Needed"),"",IFERROR(MAX(0,TODAY()-A11),"")))</f>
        <v/>
      </c>
      <c r="M11" s="19">
        <f>IF(A11="","",IF(OR(C11="",D11="",E11="",F11="",H11="",I11=""),"Details Needed",IF(AND(E11="Temporary Authorization",G11=""),"Hours Needed",IF(AND(E11="Temporary Authorization",IFERROR(G11&gt;Assumptions!$G$5,FALSE)),"Duration Review",IF(OR(I11="Resolved",I11="No Follow-Up Needed"),"Complete",IF(J11="","Due Date Needed",IF(J11&lt;TODAY(),"Overdue",IF(J11&lt;=TODAY()+Assumptions!$G$6,"Due Soon","Open"))))))))</f>
        <v/>
      </c>
    </row>
    <row r="12" ht="32" customHeight="1">
      <c r="A12" s="29" t="n">
        <v>46276</v>
      </c>
      <c r="B12" s="14" t="n">
        <v>0.7777777777777778</v>
      </c>
      <c r="C12" s="15" t="inlineStr">
        <is>
          <t>Maple Key Storage (Fictional)</t>
        </is>
      </c>
      <c r="D12" s="16" t="inlineStr">
        <is>
          <t>MK-D117</t>
        </is>
      </c>
      <c r="E12" s="15" t="inlineStr">
        <is>
          <t>Temporary Authorization</t>
        </is>
      </c>
      <c r="F12" s="15" t="inlineStr">
        <is>
          <t>Temporarily Authorized</t>
        </is>
      </c>
      <c r="G12" s="30" t="n">
        <v>30</v>
      </c>
      <c r="H12" s="15" t="inlineStr">
        <is>
          <t>Riley Chen (Fictional)</t>
        </is>
      </c>
      <c r="I12" s="16" t="inlineStr">
        <is>
          <t>In Review</t>
        </is>
      </c>
      <c r="J12" s="29" t="n">
        <v>46278</v>
      </c>
      <c r="K12" s="15" t="inlineStr">
        <is>
          <t>Fictional example: duration exceeds the editable standard and needs review.</t>
        </is>
      </c>
      <c r="L12" s="32">
        <f>IF(A12="","",IF(OR(I12="Resolved",I12="No Follow-Up Needed"),"",IFERROR(MAX(0,TODAY()-A12),"")))</f>
        <v/>
      </c>
      <c r="M12" s="21">
        <f>IF(A12="","",IF(OR(C12="",D12="",E12="",F12="",H12="",I12=""),"Details Needed",IF(AND(E12="Temporary Authorization",G12=""),"Hours Needed",IF(AND(E12="Temporary Authorization",IFERROR(G12&gt;Assumptions!$G$5,FALSE)),"Duration Review",IF(OR(I12="Resolved",I12="No Follow-Up Needed"),"Complete",IF(J12="","Due Date Needed",IF(J12&lt;TODAY(),"Overdue",IF(J12&lt;=TODAY()+Assumptions!$G$6,"Due Soon","Open"))))))))</f>
        <v/>
      </c>
    </row>
    <row r="13" ht="32" customHeight="1">
      <c r="A13" s="29" t="n">
        <v>46273</v>
      </c>
      <c r="B13" s="14" t="n">
        <v>0.9618055555555556</v>
      </c>
      <c r="C13" s="15" t="inlineStr">
        <is>
          <t>Cedar Lantern Storage (Fictional)</t>
        </is>
      </c>
      <c r="D13" s="16" t="inlineStr">
        <is>
          <t>CL-B044</t>
        </is>
      </c>
      <c r="E13" s="15" t="inlineStr">
        <is>
          <t>After-Hours Attempt</t>
        </is>
      </c>
      <c r="F13" s="15" t="inlineStr">
        <is>
          <t>Logged Only</t>
        </is>
      </c>
      <c r="G13" s="30" t="n"/>
      <c r="H13" s="15" t="inlineStr">
        <is>
          <t>Jordan Lee (Fictional)</t>
        </is>
      </c>
      <c r="I13" s="16" t="inlineStr">
        <is>
          <t>No Follow-Up Needed</t>
        </is>
      </c>
      <c r="J13" s="29" t="n"/>
      <c r="K13" s="15" t="inlineStr">
        <is>
          <t>Fictional example: manager recorded that no further follow-up was needed.</t>
        </is>
      </c>
      <c r="L13" s="31">
        <f>IF(A13="","",IF(OR(I13="Resolved",I13="No Follow-Up Needed"),"",IFERROR(MAX(0,TODAY()-A13),"")))</f>
        <v/>
      </c>
      <c r="M13" s="19">
        <f>IF(A13="","",IF(OR(C13="",D13="",E13="",F13="",H13="",I13=""),"Details Needed",IF(AND(E13="Temporary Authorization",G13=""),"Hours Needed",IF(AND(E13="Temporary Authorization",IFERROR(G13&gt;Assumptions!$G$5,FALSE)),"Duration Review",IF(OR(I13="Resolved",I13="No Follow-Up Needed"),"Complete",IF(J13="","Due Date Needed",IF(J13&lt;TODAY(),"Overdue",IF(J13&lt;=TODAY()+Assumptions!$G$6,"Due Soon","Open"))))))))</f>
        <v/>
      </c>
    </row>
    <row r="14" ht="32" customHeight="1">
      <c r="A14" s="29" t="n">
        <v>46277</v>
      </c>
      <c r="B14" s="14" t="n">
        <v>0.5763888888888888</v>
      </c>
      <c r="C14" s="15" t="inlineStr">
        <is>
          <t>Blue Mesa Self Storage (Fictional)</t>
        </is>
      </c>
      <c r="D14" s="16" t="inlineStr">
        <is>
          <t>BM-C208</t>
        </is>
      </c>
      <c r="E14" s="15" t="inlineStr">
        <is>
          <t>Temporary Authorization</t>
        </is>
      </c>
      <c r="F14" s="15" t="inlineStr">
        <is>
          <t>Temporarily Authorized</t>
        </is>
      </c>
      <c r="G14" s="30" t="n"/>
      <c r="H14" s="15" t="inlineStr">
        <is>
          <t>Morgan Patel (Fictional)</t>
        </is>
      </c>
      <c r="I14" s="16" t="inlineStr">
        <is>
          <t>Pending Review</t>
        </is>
      </c>
      <c r="J14" s="29" t="n">
        <v>46278</v>
      </c>
      <c r="K14" s="15" t="inlineStr">
        <is>
          <t>Fictional example: authorization hours still need to be entered and reviewed.</t>
        </is>
      </c>
      <c r="L14" s="32">
        <f>IF(A14="","",IF(OR(I14="Resolved",I14="No Follow-Up Needed"),"",IFERROR(MAX(0,TODAY()-A14),"")))</f>
        <v/>
      </c>
      <c r="M14" s="21">
        <f>IF(A14="","",IF(OR(C14="",D14="",E14="",F14="",H14="",I14=""),"Details Needed",IF(AND(E14="Temporary Authorization",G14=""),"Hours Needed",IF(AND(E14="Temporary Authorization",IFERROR(G14&gt;Assumptions!$G$5,FALSE)),"Duration Review",IF(OR(I14="Resolved",I14="No Follow-Up Needed"),"Complete",IF(J14="","Due Date Needed",IF(J14&lt;TODAY(),"Overdue",IF(J14&lt;=TODAY()+Assumptions!$G$6,"Due Soon","Open"))))))))</f>
        <v/>
      </c>
    </row>
    <row r="15" ht="32" customHeight="1">
      <c r="A15" s="29" t="n"/>
      <c r="B15" s="14" t="n"/>
      <c r="C15" s="15" t="n"/>
      <c r="D15" s="16" t="n"/>
      <c r="E15" s="15" t="n"/>
      <c r="F15" s="15" t="n"/>
      <c r="G15" s="30" t="n"/>
      <c r="H15" s="15" t="n"/>
      <c r="I15" s="16" t="n"/>
      <c r="J15" s="29" t="n"/>
      <c r="K15" s="15" t="n"/>
      <c r="L15" s="31">
        <f>IF(A15="","",IF(OR(I15="Resolved",I15="No Follow-Up Needed"),"",IFERROR(MAX(0,TODAY()-A15),"")))</f>
        <v/>
      </c>
      <c r="M15" s="19">
        <f>IF(A15="","",IF(OR(C15="",D15="",E15="",F15="",H15="",I15=""),"Details Needed",IF(AND(E15="Temporary Authorization",G15=""),"Hours Needed",IF(AND(E15="Temporary Authorization",IFERROR(G15&gt;Assumptions!$G$5,FALSE)),"Duration Review",IF(OR(I15="Resolved",I15="No Follow-Up Needed"),"Complete",IF(J15="","Due Date Needed",IF(J15&lt;TODAY(),"Overdue",IF(J15&lt;=TODAY()+Assumptions!$G$6,"Due Soon","Open"))))))))</f>
        <v/>
      </c>
    </row>
    <row r="16" ht="32" customHeight="1">
      <c r="A16" s="29" t="n"/>
      <c r="B16" s="14" t="n"/>
      <c r="C16" s="15" t="n"/>
      <c r="D16" s="16" t="n"/>
      <c r="E16" s="15" t="n"/>
      <c r="F16" s="15" t="n"/>
      <c r="G16" s="30" t="n"/>
      <c r="H16" s="15" t="n"/>
      <c r="I16" s="16" t="n"/>
      <c r="J16" s="29" t="n"/>
      <c r="K16" s="15" t="n"/>
      <c r="L16" s="32">
        <f>IF(A16="","",IF(OR(I16="Resolved",I16="No Follow-Up Needed"),"",IFERROR(MAX(0,TODAY()-A16),"")))</f>
        <v/>
      </c>
      <c r="M16" s="21">
        <f>IF(A16="","",IF(OR(C16="",D16="",E16="",F16="",H16="",I16=""),"Details Needed",IF(AND(E16="Temporary Authorization",G16=""),"Hours Needed",IF(AND(E16="Temporary Authorization",IFERROR(G16&gt;Assumptions!$G$5,FALSE)),"Duration Review",IF(OR(I16="Resolved",I16="No Follow-Up Needed"),"Complete",IF(J16="","Due Date Needed",IF(J16&lt;TODAY(),"Overdue",IF(J16&lt;=TODAY()+Assumptions!$G$6,"Due Soon","Open"))))))))</f>
        <v/>
      </c>
    </row>
    <row r="17" ht="32" customHeight="1">
      <c r="A17" s="29" t="n"/>
      <c r="B17" s="14" t="n"/>
      <c r="C17" s="15" t="n"/>
      <c r="D17" s="16" t="n"/>
      <c r="E17" s="15" t="n"/>
      <c r="F17" s="15" t="n"/>
      <c r="G17" s="30" t="n"/>
      <c r="H17" s="15" t="n"/>
      <c r="I17" s="16" t="n"/>
      <c r="J17" s="29" t="n"/>
      <c r="K17" s="15" t="n"/>
      <c r="L17" s="31">
        <f>IF(A17="","",IF(OR(I17="Resolved",I17="No Follow-Up Needed"),"",IFERROR(MAX(0,TODAY()-A17),"")))</f>
        <v/>
      </c>
      <c r="M17" s="19">
        <f>IF(A17="","",IF(OR(C17="",D17="",E17="",F17="",H17="",I17=""),"Details Needed",IF(AND(E17="Temporary Authorization",G17=""),"Hours Needed",IF(AND(E17="Temporary Authorization",IFERROR(G17&gt;Assumptions!$G$5,FALSE)),"Duration Review",IF(OR(I17="Resolved",I17="No Follow-Up Needed"),"Complete",IF(J17="","Due Date Needed",IF(J17&lt;TODAY(),"Overdue",IF(J17&lt;=TODAY()+Assumptions!$G$6,"Due Soon","Open"))))))))</f>
        <v/>
      </c>
    </row>
    <row r="18" ht="32" customHeight="1">
      <c r="A18" s="29" t="n"/>
      <c r="B18" s="14" t="n"/>
      <c r="C18" s="15" t="n"/>
      <c r="D18" s="16" t="n"/>
      <c r="E18" s="15" t="n"/>
      <c r="F18" s="15" t="n"/>
      <c r="G18" s="30" t="n"/>
      <c r="H18" s="15" t="n"/>
      <c r="I18" s="16" t="n"/>
      <c r="J18" s="29" t="n"/>
      <c r="K18" s="15" t="n"/>
      <c r="L18" s="32">
        <f>IF(A18="","",IF(OR(I18="Resolved",I18="No Follow-Up Needed"),"",IFERROR(MAX(0,TODAY()-A18),"")))</f>
        <v/>
      </c>
      <c r="M18" s="21">
        <f>IF(A18="","",IF(OR(C18="",D18="",E18="",F18="",H18="",I18=""),"Details Needed",IF(AND(E18="Temporary Authorization",G18=""),"Hours Needed",IF(AND(E18="Temporary Authorization",IFERROR(G18&gt;Assumptions!$G$5,FALSE)),"Duration Review",IF(OR(I18="Resolved",I18="No Follow-Up Needed"),"Complete",IF(J18="","Due Date Needed",IF(J18&lt;TODAY(),"Overdue",IF(J18&lt;=TODAY()+Assumptions!$G$6,"Due Soon","Open"))))))))</f>
        <v/>
      </c>
    </row>
    <row r="19" ht="32" customHeight="1">
      <c r="A19" s="29" t="n"/>
      <c r="B19" s="14" t="n"/>
      <c r="C19" s="15" t="n"/>
      <c r="D19" s="16" t="n"/>
      <c r="E19" s="15" t="n"/>
      <c r="F19" s="15" t="n"/>
      <c r="G19" s="30" t="n"/>
      <c r="H19" s="15" t="n"/>
      <c r="I19" s="16" t="n"/>
      <c r="J19" s="29" t="n"/>
      <c r="K19" s="15" t="n"/>
      <c r="L19" s="31">
        <f>IF(A19="","",IF(OR(I19="Resolved",I19="No Follow-Up Needed"),"",IFERROR(MAX(0,TODAY()-A19),"")))</f>
        <v/>
      </c>
      <c r="M19" s="19">
        <f>IF(A19="","",IF(OR(C19="",D19="",E19="",F19="",H19="",I19=""),"Details Needed",IF(AND(E19="Temporary Authorization",G19=""),"Hours Needed",IF(AND(E19="Temporary Authorization",IFERROR(G19&gt;Assumptions!$G$5,FALSE)),"Duration Review",IF(OR(I19="Resolved",I19="No Follow-Up Needed"),"Complete",IF(J19="","Due Date Needed",IF(J19&lt;TODAY(),"Overdue",IF(J19&lt;=TODAY()+Assumptions!$G$6,"Due Soon","Open"))))))))</f>
        <v/>
      </c>
    </row>
    <row r="20" ht="32" customHeight="1">
      <c r="A20" s="29" t="n"/>
      <c r="B20" s="14" t="n"/>
      <c r="C20" s="15" t="n"/>
      <c r="D20" s="16" t="n"/>
      <c r="E20" s="15" t="n"/>
      <c r="F20" s="15" t="n"/>
      <c r="G20" s="30" t="n"/>
      <c r="H20" s="15" t="n"/>
      <c r="I20" s="16" t="n"/>
      <c r="J20" s="29" t="n"/>
      <c r="K20" s="15" t="n"/>
      <c r="L20" s="32">
        <f>IF(A20="","",IF(OR(I20="Resolved",I20="No Follow-Up Needed"),"",IFERROR(MAX(0,TODAY()-A20),"")))</f>
        <v/>
      </c>
      <c r="M20" s="21">
        <f>IF(A20="","",IF(OR(C20="",D20="",E20="",F20="",H20="",I20=""),"Details Needed",IF(AND(E20="Temporary Authorization",G20=""),"Hours Needed",IF(AND(E20="Temporary Authorization",IFERROR(G20&gt;Assumptions!$G$5,FALSE)),"Duration Review",IF(OR(I20="Resolved",I20="No Follow-Up Needed"),"Complete",IF(J20="","Due Date Needed",IF(J20&lt;TODAY(),"Overdue",IF(J20&lt;=TODAY()+Assumptions!$G$6,"Due Soon","Open"))))))))</f>
        <v/>
      </c>
    </row>
    <row r="21" ht="32" customHeight="1">
      <c r="A21" s="29" t="n"/>
      <c r="B21" s="14" t="n"/>
      <c r="C21" s="15" t="n"/>
      <c r="D21" s="16" t="n"/>
      <c r="E21" s="15" t="n"/>
      <c r="F21" s="15" t="n"/>
      <c r="G21" s="30" t="n"/>
      <c r="H21" s="15" t="n"/>
      <c r="I21" s="16" t="n"/>
      <c r="J21" s="29" t="n"/>
      <c r="K21" s="15" t="n"/>
      <c r="L21" s="31">
        <f>IF(A21="","",IF(OR(I21="Resolved",I21="No Follow-Up Needed"),"",IFERROR(MAX(0,TODAY()-A21),"")))</f>
        <v/>
      </c>
      <c r="M21" s="19">
        <f>IF(A21="","",IF(OR(C21="",D21="",E21="",F21="",H21="",I21=""),"Details Needed",IF(AND(E21="Temporary Authorization",G21=""),"Hours Needed",IF(AND(E21="Temporary Authorization",IFERROR(G21&gt;Assumptions!$G$5,FALSE)),"Duration Review",IF(OR(I21="Resolved",I21="No Follow-Up Needed"),"Complete",IF(J21="","Due Date Needed",IF(J21&lt;TODAY(),"Overdue",IF(J21&lt;=TODAY()+Assumptions!$G$6,"Due Soon","Open"))))))))</f>
        <v/>
      </c>
    </row>
    <row r="22" ht="32" customHeight="1">
      <c r="A22" s="29" t="n"/>
      <c r="B22" s="14" t="n"/>
      <c r="C22" s="15" t="n"/>
      <c r="D22" s="16" t="n"/>
      <c r="E22" s="15" t="n"/>
      <c r="F22" s="15" t="n"/>
      <c r="G22" s="30" t="n"/>
      <c r="H22" s="15" t="n"/>
      <c r="I22" s="16" t="n"/>
      <c r="J22" s="29" t="n"/>
      <c r="K22" s="15" t="n"/>
      <c r="L22" s="32">
        <f>IF(A22="","",IF(OR(I22="Resolved",I22="No Follow-Up Needed"),"",IFERROR(MAX(0,TODAY()-A22),"")))</f>
        <v/>
      </c>
      <c r="M22" s="21">
        <f>IF(A22="","",IF(OR(C22="",D22="",E22="",F22="",H22="",I22=""),"Details Needed",IF(AND(E22="Temporary Authorization",G22=""),"Hours Needed",IF(AND(E22="Temporary Authorization",IFERROR(G22&gt;Assumptions!$G$5,FALSE)),"Duration Review",IF(OR(I22="Resolved",I22="No Follow-Up Needed"),"Complete",IF(J22="","Due Date Needed",IF(J22&lt;TODAY(),"Overdue",IF(J22&lt;=TODAY()+Assumptions!$G$6,"Due Soon","Open"))))))))</f>
        <v/>
      </c>
    </row>
    <row r="23" ht="32" customHeight="1">
      <c r="A23" s="29" t="n"/>
      <c r="B23" s="14" t="n"/>
      <c r="C23" s="15" t="n"/>
      <c r="D23" s="16" t="n"/>
      <c r="E23" s="15" t="n"/>
      <c r="F23" s="15" t="n"/>
      <c r="G23" s="30" t="n"/>
      <c r="H23" s="15" t="n"/>
      <c r="I23" s="16" t="n"/>
      <c r="J23" s="29" t="n"/>
      <c r="K23" s="15" t="n"/>
      <c r="L23" s="31">
        <f>IF(A23="","",IF(OR(I23="Resolved",I23="No Follow-Up Needed"),"",IFERROR(MAX(0,TODAY()-A23),"")))</f>
        <v/>
      </c>
      <c r="M23" s="19">
        <f>IF(A23="","",IF(OR(C23="",D23="",E23="",F23="",H23="",I23=""),"Details Needed",IF(AND(E23="Temporary Authorization",G23=""),"Hours Needed",IF(AND(E23="Temporary Authorization",IFERROR(G23&gt;Assumptions!$G$5,FALSE)),"Duration Review",IF(OR(I23="Resolved",I23="No Follow-Up Needed"),"Complete",IF(J23="","Due Date Needed",IF(J23&lt;TODAY(),"Overdue",IF(J23&lt;=TODAY()+Assumptions!$G$6,"Due Soon","Open"))))))))</f>
        <v/>
      </c>
    </row>
    <row r="24" ht="32" customHeight="1">
      <c r="A24" s="29" t="n"/>
      <c r="B24" s="14" t="n"/>
      <c r="C24" s="15" t="n"/>
      <c r="D24" s="16" t="n"/>
      <c r="E24" s="15" t="n"/>
      <c r="F24" s="15" t="n"/>
      <c r="G24" s="30" t="n"/>
      <c r="H24" s="15" t="n"/>
      <c r="I24" s="16" t="n"/>
      <c r="J24" s="29" t="n"/>
      <c r="K24" s="15" t="n"/>
      <c r="L24" s="32">
        <f>IF(A24="","",IF(OR(I24="Resolved",I24="No Follow-Up Needed"),"",IFERROR(MAX(0,TODAY()-A24),"")))</f>
        <v/>
      </c>
      <c r="M24" s="21">
        <f>IF(A24="","",IF(OR(C24="",D24="",E24="",F24="",H24="",I24=""),"Details Needed",IF(AND(E24="Temporary Authorization",G24=""),"Hours Needed",IF(AND(E24="Temporary Authorization",IFERROR(G24&gt;Assumptions!$G$5,FALSE)),"Duration Review",IF(OR(I24="Resolved",I24="No Follow-Up Needed"),"Complete",IF(J24="","Due Date Needed",IF(J24&lt;TODAY(),"Overdue",IF(J24&lt;=TODAY()+Assumptions!$G$6,"Due Soon","Open"))))))))</f>
        <v/>
      </c>
    </row>
    <row r="25" ht="32" customHeight="1">
      <c r="A25" s="29" t="n"/>
      <c r="B25" s="14" t="n"/>
      <c r="C25" s="15" t="n"/>
      <c r="D25" s="16" t="n"/>
      <c r="E25" s="15" t="n"/>
      <c r="F25" s="15" t="n"/>
      <c r="G25" s="30" t="n"/>
      <c r="H25" s="15" t="n"/>
      <c r="I25" s="16" t="n"/>
      <c r="J25" s="29" t="n"/>
      <c r="K25" s="15" t="n"/>
      <c r="L25" s="31">
        <f>IF(A25="","",IF(OR(I25="Resolved",I25="No Follow-Up Needed"),"",IFERROR(MAX(0,TODAY()-A25),"")))</f>
        <v/>
      </c>
      <c r="M25" s="19">
        <f>IF(A25="","",IF(OR(C25="",D25="",E25="",F25="",H25="",I25=""),"Details Needed",IF(AND(E25="Temporary Authorization",G25=""),"Hours Needed",IF(AND(E25="Temporary Authorization",IFERROR(G25&gt;Assumptions!$G$5,FALSE)),"Duration Review",IF(OR(I25="Resolved",I25="No Follow-Up Needed"),"Complete",IF(J25="","Due Date Needed",IF(J25&lt;TODAY(),"Overdue",IF(J25&lt;=TODAY()+Assumptions!$G$6,"Due Soon","Open"))))))))</f>
        <v/>
      </c>
    </row>
    <row r="26" ht="32" customHeight="1">
      <c r="A26" s="29" t="n"/>
      <c r="B26" s="14" t="n"/>
      <c r="C26" s="15" t="n"/>
      <c r="D26" s="16" t="n"/>
      <c r="E26" s="15" t="n"/>
      <c r="F26" s="15" t="n"/>
      <c r="G26" s="30" t="n"/>
      <c r="H26" s="15" t="n"/>
      <c r="I26" s="16" t="n"/>
      <c r="J26" s="29" t="n"/>
      <c r="K26" s="15" t="n"/>
      <c r="L26" s="32">
        <f>IF(A26="","",IF(OR(I26="Resolved",I26="No Follow-Up Needed"),"",IFERROR(MAX(0,TODAY()-A26),"")))</f>
        <v/>
      </c>
      <c r="M26" s="21">
        <f>IF(A26="","",IF(OR(C26="",D26="",E26="",F26="",H26="",I26=""),"Details Needed",IF(AND(E26="Temporary Authorization",G26=""),"Hours Needed",IF(AND(E26="Temporary Authorization",IFERROR(G26&gt;Assumptions!$G$5,FALSE)),"Duration Review",IF(OR(I26="Resolved",I26="No Follow-Up Needed"),"Complete",IF(J26="","Due Date Needed",IF(J26&lt;TODAY(),"Overdue",IF(J26&lt;=TODAY()+Assumptions!$G$6,"Due Soon","Open"))))))))</f>
        <v/>
      </c>
    </row>
    <row r="27" ht="32" customHeight="1">
      <c r="A27" s="29" t="n"/>
      <c r="B27" s="14" t="n"/>
      <c r="C27" s="15" t="n"/>
      <c r="D27" s="16" t="n"/>
      <c r="E27" s="15" t="n"/>
      <c r="F27" s="15" t="n"/>
      <c r="G27" s="30" t="n"/>
      <c r="H27" s="15" t="n"/>
      <c r="I27" s="16" t="n"/>
      <c r="J27" s="29" t="n"/>
      <c r="K27" s="15" t="n"/>
      <c r="L27" s="31">
        <f>IF(A27="","",IF(OR(I27="Resolved",I27="No Follow-Up Needed"),"",IFERROR(MAX(0,TODAY()-A27),"")))</f>
        <v/>
      </c>
      <c r="M27" s="19">
        <f>IF(A27="","",IF(OR(C27="",D27="",E27="",F27="",H27="",I27=""),"Details Needed",IF(AND(E27="Temporary Authorization",G27=""),"Hours Needed",IF(AND(E27="Temporary Authorization",IFERROR(G27&gt;Assumptions!$G$5,FALSE)),"Duration Review",IF(OR(I27="Resolved",I27="No Follow-Up Needed"),"Complete",IF(J27="","Due Date Needed",IF(J27&lt;TODAY(),"Overdue",IF(J27&lt;=TODAY()+Assumptions!$G$6,"Due Soon","Open"))))))))</f>
        <v/>
      </c>
    </row>
    <row r="28" ht="32" customHeight="1">
      <c r="A28" s="29" t="n"/>
      <c r="B28" s="14" t="n"/>
      <c r="C28" s="15" t="n"/>
      <c r="D28" s="16" t="n"/>
      <c r="E28" s="15" t="n"/>
      <c r="F28" s="15" t="n"/>
      <c r="G28" s="30" t="n"/>
      <c r="H28" s="15" t="n"/>
      <c r="I28" s="16" t="n"/>
      <c r="J28" s="29" t="n"/>
      <c r="K28" s="15" t="n"/>
      <c r="L28" s="32">
        <f>IF(A28="","",IF(OR(I28="Resolved",I28="No Follow-Up Needed"),"",IFERROR(MAX(0,TODAY()-A28),"")))</f>
        <v/>
      </c>
      <c r="M28" s="21">
        <f>IF(A28="","",IF(OR(C28="",D28="",E28="",F28="",H28="",I28=""),"Details Needed",IF(AND(E28="Temporary Authorization",G28=""),"Hours Needed",IF(AND(E28="Temporary Authorization",IFERROR(G28&gt;Assumptions!$G$5,FALSE)),"Duration Review",IF(OR(I28="Resolved",I28="No Follow-Up Needed"),"Complete",IF(J28="","Due Date Needed",IF(J28&lt;TODAY(),"Overdue",IF(J28&lt;=TODAY()+Assumptions!$G$6,"Due Soon","Open"))))))))</f>
        <v/>
      </c>
    </row>
    <row r="29" ht="32" customHeight="1">
      <c r="A29" s="29" t="n"/>
      <c r="B29" s="14" t="n"/>
      <c r="C29" s="15" t="n"/>
      <c r="D29" s="16" t="n"/>
      <c r="E29" s="15" t="n"/>
      <c r="F29" s="15" t="n"/>
      <c r="G29" s="30" t="n"/>
      <c r="H29" s="15" t="n"/>
      <c r="I29" s="16" t="n"/>
      <c r="J29" s="29" t="n"/>
      <c r="K29" s="15" t="n"/>
      <c r="L29" s="31">
        <f>IF(A29="","",IF(OR(I29="Resolved",I29="No Follow-Up Needed"),"",IFERROR(MAX(0,TODAY()-A29),"")))</f>
        <v/>
      </c>
      <c r="M29" s="19">
        <f>IF(A29="","",IF(OR(C29="",D29="",E29="",F29="",H29="",I29=""),"Details Needed",IF(AND(E29="Temporary Authorization",G29=""),"Hours Needed",IF(AND(E29="Temporary Authorization",IFERROR(G29&gt;Assumptions!$G$5,FALSE)),"Duration Review",IF(OR(I29="Resolved",I29="No Follow-Up Needed"),"Complete",IF(J29="","Due Date Needed",IF(J29&lt;TODAY(),"Overdue",IF(J29&lt;=TODAY()+Assumptions!$G$6,"Due Soon","Open"))))))))</f>
        <v/>
      </c>
    </row>
    <row r="30" ht="32" customHeight="1">
      <c r="A30" s="29" t="n"/>
      <c r="B30" s="14" t="n"/>
      <c r="C30" s="15" t="n"/>
      <c r="D30" s="16" t="n"/>
      <c r="E30" s="15" t="n"/>
      <c r="F30" s="15" t="n"/>
      <c r="G30" s="30" t="n"/>
      <c r="H30" s="15" t="n"/>
      <c r="I30" s="16" t="n"/>
      <c r="J30" s="29" t="n"/>
      <c r="K30" s="15" t="n"/>
      <c r="L30" s="32">
        <f>IF(A30="","",IF(OR(I30="Resolved",I30="No Follow-Up Needed"),"",IFERROR(MAX(0,TODAY()-A30),"")))</f>
        <v/>
      </c>
      <c r="M30" s="21">
        <f>IF(A30="","",IF(OR(C30="",D30="",E30="",F30="",H30="",I30=""),"Details Needed",IF(AND(E30="Temporary Authorization",G30=""),"Hours Needed",IF(AND(E30="Temporary Authorization",IFERROR(G30&gt;Assumptions!$G$5,FALSE)),"Duration Review",IF(OR(I30="Resolved",I30="No Follow-Up Needed"),"Complete",IF(J30="","Due Date Needed",IF(J30&lt;TODAY(),"Overdue",IF(J30&lt;=TODAY()+Assumptions!$G$6,"Due Soon","Open"))))))))</f>
        <v/>
      </c>
    </row>
    <row r="31" ht="32" customHeight="1">
      <c r="A31" s="29" t="n"/>
      <c r="B31" s="14" t="n"/>
      <c r="C31" s="15" t="n"/>
      <c r="D31" s="16" t="n"/>
      <c r="E31" s="15" t="n"/>
      <c r="F31" s="15" t="n"/>
      <c r="G31" s="30" t="n"/>
      <c r="H31" s="15" t="n"/>
      <c r="I31" s="16" t="n"/>
      <c r="J31" s="29" t="n"/>
      <c r="K31" s="15" t="n"/>
      <c r="L31" s="31">
        <f>IF(A31="","",IF(OR(I31="Resolved",I31="No Follow-Up Needed"),"",IFERROR(MAX(0,TODAY()-A31),"")))</f>
        <v/>
      </c>
      <c r="M31" s="19">
        <f>IF(A31="","",IF(OR(C31="",D31="",E31="",F31="",H31="",I31=""),"Details Needed",IF(AND(E31="Temporary Authorization",G31=""),"Hours Needed",IF(AND(E31="Temporary Authorization",IFERROR(G31&gt;Assumptions!$G$5,FALSE)),"Duration Review",IF(OR(I31="Resolved",I31="No Follow-Up Needed"),"Complete",IF(J31="","Due Date Needed",IF(J31&lt;TODAY(),"Overdue",IF(J31&lt;=TODAY()+Assumptions!$G$6,"Due Soon","Open"))))))))</f>
        <v/>
      </c>
    </row>
    <row r="32" ht="32" customHeight="1">
      <c r="A32" s="29" t="n"/>
      <c r="B32" s="14" t="n"/>
      <c r="C32" s="15" t="n"/>
      <c r="D32" s="16" t="n"/>
      <c r="E32" s="15" t="n"/>
      <c r="F32" s="15" t="n"/>
      <c r="G32" s="30" t="n"/>
      <c r="H32" s="15" t="n"/>
      <c r="I32" s="16" t="n"/>
      <c r="J32" s="29" t="n"/>
      <c r="K32" s="15" t="n"/>
      <c r="L32" s="32">
        <f>IF(A32="","",IF(OR(I32="Resolved",I32="No Follow-Up Needed"),"",IFERROR(MAX(0,TODAY()-A32),"")))</f>
        <v/>
      </c>
      <c r="M32" s="21">
        <f>IF(A32="","",IF(OR(C32="",D32="",E32="",F32="",H32="",I32=""),"Details Needed",IF(AND(E32="Temporary Authorization",G32=""),"Hours Needed",IF(AND(E32="Temporary Authorization",IFERROR(G32&gt;Assumptions!$G$5,FALSE)),"Duration Review",IF(OR(I32="Resolved",I32="No Follow-Up Needed"),"Complete",IF(J32="","Due Date Needed",IF(J32&lt;TODAY(),"Overdue",IF(J32&lt;=TODAY()+Assumptions!$G$6,"Due Soon","Open"))))))))</f>
        <v/>
      </c>
    </row>
    <row r="33" ht="32" customHeight="1">
      <c r="A33" s="29" t="n"/>
      <c r="B33" s="14" t="n"/>
      <c r="C33" s="15" t="n"/>
      <c r="D33" s="16" t="n"/>
      <c r="E33" s="15" t="n"/>
      <c r="F33" s="15" t="n"/>
      <c r="G33" s="30" t="n"/>
      <c r="H33" s="15" t="n"/>
      <c r="I33" s="16" t="n"/>
      <c r="J33" s="29" t="n"/>
      <c r="K33" s="15" t="n"/>
      <c r="L33" s="31">
        <f>IF(A33="","",IF(OR(I33="Resolved",I33="No Follow-Up Needed"),"",IFERROR(MAX(0,TODAY()-A33),"")))</f>
        <v/>
      </c>
      <c r="M33" s="19">
        <f>IF(A33="","",IF(OR(C33="",D33="",E33="",F33="",H33="",I33=""),"Details Needed",IF(AND(E33="Temporary Authorization",G33=""),"Hours Needed",IF(AND(E33="Temporary Authorization",IFERROR(G33&gt;Assumptions!$G$5,FALSE)),"Duration Review",IF(OR(I33="Resolved",I33="No Follow-Up Needed"),"Complete",IF(J33="","Due Date Needed",IF(J33&lt;TODAY(),"Overdue",IF(J33&lt;=TODAY()+Assumptions!$G$6,"Due Soon","Open"))))))))</f>
        <v/>
      </c>
    </row>
    <row r="34" ht="32" customHeight="1">
      <c r="A34" s="29" t="n"/>
      <c r="B34" s="14" t="n"/>
      <c r="C34" s="15" t="n"/>
      <c r="D34" s="16" t="n"/>
      <c r="E34" s="15" t="n"/>
      <c r="F34" s="15" t="n"/>
      <c r="G34" s="30" t="n"/>
      <c r="H34" s="15" t="n"/>
      <c r="I34" s="16" t="n"/>
      <c r="J34" s="29" t="n"/>
      <c r="K34" s="15" t="n"/>
      <c r="L34" s="32">
        <f>IF(A34="","",IF(OR(I34="Resolved",I34="No Follow-Up Needed"),"",IFERROR(MAX(0,TODAY()-A34),"")))</f>
        <v/>
      </c>
      <c r="M34" s="21">
        <f>IF(A34="","",IF(OR(C34="",D34="",E34="",F34="",H34="",I34=""),"Details Needed",IF(AND(E34="Temporary Authorization",G34=""),"Hours Needed",IF(AND(E34="Temporary Authorization",IFERROR(G34&gt;Assumptions!$G$5,FALSE)),"Duration Review",IF(OR(I34="Resolved",I34="No Follow-Up Needed"),"Complete",IF(J34="","Due Date Needed",IF(J34&lt;TODAY(),"Overdue",IF(J34&lt;=TODAY()+Assumptions!$G$6,"Due Soon","Open"))))))))</f>
        <v/>
      </c>
    </row>
    <row r="35" ht="32" customHeight="1">
      <c r="A35" s="29" t="n"/>
      <c r="B35" s="14" t="n"/>
      <c r="C35" s="15" t="n"/>
      <c r="D35" s="16" t="n"/>
      <c r="E35" s="15" t="n"/>
      <c r="F35" s="15" t="n"/>
      <c r="G35" s="30" t="n"/>
      <c r="H35" s="15" t="n"/>
      <c r="I35" s="16" t="n"/>
      <c r="J35" s="29" t="n"/>
      <c r="K35" s="15" t="n"/>
      <c r="L35" s="31">
        <f>IF(A35="","",IF(OR(I35="Resolved",I35="No Follow-Up Needed"),"",IFERROR(MAX(0,TODAY()-A35),"")))</f>
        <v/>
      </c>
      <c r="M35" s="19">
        <f>IF(A35="","",IF(OR(C35="",D35="",E35="",F35="",H35="",I35=""),"Details Needed",IF(AND(E35="Temporary Authorization",G35=""),"Hours Needed",IF(AND(E35="Temporary Authorization",IFERROR(G35&gt;Assumptions!$G$5,FALSE)),"Duration Review",IF(OR(I35="Resolved",I35="No Follow-Up Needed"),"Complete",IF(J35="","Due Date Needed",IF(J35&lt;TODAY(),"Overdue",IF(J35&lt;=TODAY()+Assumptions!$G$6,"Due Soon","Open"))))))))</f>
        <v/>
      </c>
    </row>
    <row r="36" ht="32" customHeight="1">
      <c r="A36" s="29" t="n"/>
      <c r="B36" s="14" t="n"/>
      <c r="C36" s="15" t="n"/>
      <c r="D36" s="16" t="n"/>
      <c r="E36" s="15" t="n"/>
      <c r="F36" s="15" t="n"/>
      <c r="G36" s="30" t="n"/>
      <c r="H36" s="15" t="n"/>
      <c r="I36" s="16" t="n"/>
      <c r="J36" s="29" t="n"/>
      <c r="K36" s="15" t="n"/>
      <c r="L36" s="32">
        <f>IF(A36="","",IF(OR(I36="Resolved",I36="No Follow-Up Needed"),"",IFERROR(MAX(0,TODAY()-A36),"")))</f>
        <v/>
      </c>
      <c r="M36" s="21">
        <f>IF(A36="","",IF(OR(C36="",D36="",E36="",F36="",H36="",I36=""),"Details Needed",IF(AND(E36="Temporary Authorization",G36=""),"Hours Needed",IF(AND(E36="Temporary Authorization",IFERROR(G36&gt;Assumptions!$G$5,FALSE)),"Duration Review",IF(OR(I36="Resolved",I36="No Follow-Up Needed"),"Complete",IF(J36="","Due Date Needed",IF(J36&lt;TODAY(),"Overdue",IF(J36&lt;=TODAY()+Assumptions!$G$6,"Due Soon","Open"))))))))</f>
        <v/>
      </c>
    </row>
    <row r="37" ht="32" customHeight="1">
      <c r="A37" s="29" t="n"/>
      <c r="B37" s="14" t="n"/>
      <c r="C37" s="15" t="n"/>
      <c r="D37" s="16" t="n"/>
      <c r="E37" s="15" t="n"/>
      <c r="F37" s="15" t="n"/>
      <c r="G37" s="30" t="n"/>
      <c r="H37" s="15" t="n"/>
      <c r="I37" s="16" t="n"/>
      <c r="J37" s="29" t="n"/>
      <c r="K37" s="15" t="n"/>
      <c r="L37" s="31">
        <f>IF(A37="","",IF(OR(I37="Resolved",I37="No Follow-Up Needed"),"",IFERROR(MAX(0,TODAY()-A37),"")))</f>
        <v/>
      </c>
      <c r="M37" s="19">
        <f>IF(A37="","",IF(OR(C37="",D37="",E37="",F37="",H37="",I37=""),"Details Needed",IF(AND(E37="Temporary Authorization",G37=""),"Hours Needed",IF(AND(E37="Temporary Authorization",IFERROR(G37&gt;Assumptions!$G$5,FALSE)),"Duration Review",IF(OR(I37="Resolved",I37="No Follow-Up Needed"),"Complete",IF(J37="","Due Date Needed",IF(J37&lt;TODAY(),"Overdue",IF(J37&lt;=TODAY()+Assumptions!$G$6,"Due Soon","Open"))))))))</f>
        <v/>
      </c>
    </row>
    <row r="38" ht="32" customHeight="1">
      <c r="A38" s="29" t="n"/>
      <c r="B38" s="14" t="n"/>
      <c r="C38" s="15" t="n"/>
      <c r="D38" s="16" t="n"/>
      <c r="E38" s="15" t="n"/>
      <c r="F38" s="15" t="n"/>
      <c r="G38" s="30" t="n"/>
      <c r="H38" s="15" t="n"/>
      <c r="I38" s="16" t="n"/>
      <c r="J38" s="29" t="n"/>
      <c r="K38" s="15" t="n"/>
      <c r="L38" s="32">
        <f>IF(A38="","",IF(OR(I38="Resolved",I38="No Follow-Up Needed"),"",IFERROR(MAX(0,TODAY()-A38),"")))</f>
        <v/>
      </c>
      <c r="M38" s="21">
        <f>IF(A38="","",IF(OR(C38="",D38="",E38="",F38="",H38="",I38=""),"Details Needed",IF(AND(E38="Temporary Authorization",G38=""),"Hours Needed",IF(AND(E38="Temporary Authorization",IFERROR(G38&gt;Assumptions!$G$5,FALSE)),"Duration Review",IF(OR(I38="Resolved",I38="No Follow-Up Needed"),"Complete",IF(J38="","Due Date Needed",IF(J38&lt;TODAY(),"Overdue",IF(J38&lt;=TODAY()+Assumptions!$G$6,"Due Soon","Open"))))))))</f>
        <v/>
      </c>
    </row>
    <row r="39" ht="32" customHeight="1">
      <c r="A39" s="29" t="n"/>
      <c r="B39" s="14" t="n"/>
      <c r="C39" s="15" t="n"/>
      <c r="D39" s="16" t="n"/>
      <c r="E39" s="15" t="n"/>
      <c r="F39" s="15" t="n"/>
      <c r="G39" s="30" t="n"/>
      <c r="H39" s="15" t="n"/>
      <c r="I39" s="16" t="n"/>
      <c r="J39" s="29" t="n"/>
      <c r="K39" s="15" t="n"/>
      <c r="L39" s="31">
        <f>IF(A39="","",IF(OR(I39="Resolved",I39="No Follow-Up Needed"),"",IFERROR(MAX(0,TODAY()-A39),"")))</f>
        <v/>
      </c>
      <c r="M39" s="19">
        <f>IF(A39="","",IF(OR(C39="",D39="",E39="",F39="",H39="",I39=""),"Details Needed",IF(AND(E39="Temporary Authorization",G39=""),"Hours Needed",IF(AND(E39="Temporary Authorization",IFERROR(G39&gt;Assumptions!$G$5,FALSE)),"Duration Review",IF(OR(I39="Resolved",I39="No Follow-Up Needed"),"Complete",IF(J39="","Due Date Needed",IF(J39&lt;TODAY(),"Overdue",IF(J39&lt;=TODAY()+Assumptions!$G$6,"Due Soon","Open"))))))))</f>
        <v/>
      </c>
    </row>
    <row r="40" ht="32" customHeight="1">
      <c r="A40" s="29" t="n"/>
      <c r="B40" s="14" t="n"/>
      <c r="C40" s="15" t="n"/>
      <c r="D40" s="16" t="n"/>
      <c r="E40" s="15" t="n"/>
      <c r="F40" s="15" t="n"/>
      <c r="G40" s="30" t="n"/>
      <c r="H40" s="15" t="n"/>
      <c r="I40" s="16" t="n"/>
      <c r="J40" s="29" t="n"/>
      <c r="K40" s="15" t="n"/>
      <c r="L40" s="32">
        <f>IF(A40="","",IF(OR(I40="Resolved",I40="No Follow-Up Needed"),"",IFERROR(MAX(0,TODAY()-A40),"")))</f>
        <v/>
      </c>
      <c r="M40" s="21">
        <f>IF(A40="","",IF(OR(C40="",D40="",E40="",F40="",H40="",I40=""),"Details Needed",IF(AND(E40="Temporary Authorization",G40=""),"Hours Needed",IF(AND(E40="Temporary Authorization",IFERROR(G40&gt;Assumptions!$G$5,FALSE)),"Duration Review",IF(OR(I40="Resolved",I40="No Follow-Up Needed"),"Complete",IF(J40="","Due Date Needed",IF(J40&lt;TODAY(),"Overdue",IF(J40&lt;=TODAY()+Assumptions!$G$6,"Due Soon","Open"))))))))</f>
        <v/>
      </c>
    </row>
    <row r="41" ht="32" customHeight="1">
      <c r="A41" s="29" t="n"/>
      <c r="B41" s="14" t="n"/>
      <c r="C41" s="15" t="n"/>
      <c r="D41" s="16" t="n"/>
      <c r="E41" s="15" t="n"/>
      <c r="F41" s="15" t="n"/>
      <c r="G41" s="30" t="n"/>
      <c r="H41" s="15" t="n"/>
      <c r="I41" s="16" t="n"/>
      <c r="J41" s="29" t="n"/>
      <c r="K41" s="15" t="n"/>
      <c r="L41" s="31">
        <f>IF(A41="","",IF(OR(I41="Resolved",I41="No Follow-Up Needed"),"",IFERROR(MAX(0,TODAY()-A41),"")))</f>
        <v/>
      </c>
      <c r="M41" s="19">
        <f>IF(A41="","",IF(OR(C41="",D41="",E41="",F41="",H41="",I41=""),"Details Needed",IF(AND(E41="Temporary Authorization",G41=""),"Hours Needed",IF(AND(E41="Temporary Authorization",IFERROR(G41&gt;Assumptions!$G$5,FALSE)),"Duration Review",IF(OR(I41="Resolved",I41="No Follow-Up Needed"),"Complete",IF(J41="","Due Date Needed",IF(J41&lt;TODAY(),"Overdue",IF(J41&lt;=TODAY()+Assumptions!$G$6,"Due Soon","Open"))))))))</f>
        <v/>
      </c>
    </row>
    <row r="42" ht="32" customHeight="1">
      <c r="A42" s="29" t="n"/>
      <c r="B42" s="14" t="n"/>
      <c r="C42" s="15" t="n"/>
      <c r="D42" s="16" t="n"/>
      <c r="E42" s="15" t="n"/>
      <c r="F42" s="15" t="n"/>
      <c r="G42" s="30" t="n"/>
      <c r="H42" s="15" t="n"/>
      <c r="I42" s="16" t="n"/>
      <c r="J42" s="29" t="n"/>
      <c r="K42" s="15" t="n"/>
      <c r="L42" s="32">
        <f>IF(A42="","",IF(OR(I42="Resolved",I42="No Follow-Up Needed"),"",IFERROR(MAX(0,TODAY()-A42),"")))</f>
        <v/>
      </c>
      <c r="M42" s="21">
        <f>IF(A42="","",IF(OR(C42="",D42="",E42="",F42="",H42="",I42=""),"Details Needed",IF(AND(E42="Temporary Authorization",G42=""),"Hours Needed",IF(AND(E42="Temporary Authorization",IFERROR(G42&gt;Assumptions!$G$5,FALSE)),"Duration Review",IF(OR(I42="Resolved",I42="No Follow-Up Needed"),"Complete",IF(J42="","Due Date Needed",IF(J42&lt;TODAY(),"Overdue",IF(J42&lt;=TODAY()+Assumptions!$G$6,"Due Soon","Open"))))))))</f>
        <v/>
      </c>
    </row>
    <row r="43" ht="32" customHeight="1">
      <c r="A43" s="29" t="n"/>
      <c r="B43" s="14" t="n"/>
      <c r="C43" s="15" t="n"/>
      <c r="D43" s="16" t="n"/>
      <c r="E43" s="15" t="n"/>
      <c r="F43" s="15" t="n"/>
      <c r="G43" s="30" t="n"/>
      <c r="H43" s="15" t="n"/>
      <c r="I43" s="16" t="n"/>
      <c r="J43" s="29" t="n"/>
      <c r="K43" s="15" t="n"/>
      <c r="L43" s="31">
        <f>IF(A43="","",IF(OR(I43="Resolved",I43="No Follow-Up Needed"),"",IFERROR(MAX(0,TODAY()-A43),"")))</f>
        <v/>
      </c>
      <c r="M43" s="19">
        <f>IF(A43="","",IF(OR(C43="",D43="",E43="",F43="",H43="",I43=""),"Details Needed",IF(AND(E43="Temporary Authorization",G43=""),"Hours Needed",IF(AND(E43="Temporary Authorization",IFERROR(G43&gt;Assumptions!$G$5,FALSE)),"Duration Review",IF(OR(I43="Resolved",I43="No Follow-Up Needed"),"Complete",IF(J43="","Due Date Needed",IF(J43&lt;TODAY(),"Overdue",IF(J43&lt;=TODAY()+Assumptions!$G$6,"Due Soon","Open"))))))))</f>
        <v/>
      </c>
    </row>
    <row r="44" ht="32" customHeight="1">
      <c r="A44" s="29" t="n"/>
      <c r="B44" s="14" t="n"/>
      <c r="C44" s="15" t="n"/>
      <c r="D44" s="16" t="n"/>
      <c r="E44" s="15" t="n"/>
      <c r="F44" s="15" t="n"/>
      <c r="G44" s="30" t="n"/>
      <c r="H44" s="15" t="n"/>
      <c r="I44" s="16" t="n"/>
      <c r="J44" s="29" t="n"/>
      <c r="K44" s="15" t="n"/>
      <c r="L44" s="32">
        <f>IF(A44="","",IF(OR(I44="Resolved",I44="No Follow-Up Needed"),"",IFERROR(MAX(0,TODAY()-A44),"")))</f>
        <v/>
      </c>
      <c r="M44" s="21">
        <f>IF(A44="","",IF(OR(C44="",D44="",E44="",F44="",H44="",I44=""),"Details Needed",IF(AND(E44="Temporary Authorization",G44=""),"Hours Needed",IF(AND(E44="Temporary Authorization",IFERROR(G44&gt;Assumptions!$G$5,FALSE)),"Duration Review",IF(OR(I44="Resolved",I44="No Follow-Up Needed"),"Complete",IF(J44="","Due Date Needed",IF(J44&lt;TODAY(),"Overdue",IF(J44&lt;=TODAY()+Assumptions!$G$6,"Due Soon","Open"))))))))</f>
        <v/>
      </c>
    </row>
    <row r="45" ht="32" customHeight="1">
      <c r="A45" s="29" t="n"/>
      <c r="B45" s="14" t="n"/>
      <c r="C45" s="15" t="n"/>
      <c r="D45" s="16" t="n"/>
      <c r="E45" s="15" t="n"/>
      <c r="F45" s="15" t="n"/>
      <c r="G45" s="30" t="n"/>
      <c r="H45" s="15" t="n"/>
      <c r="I45" s="16" t="n"/>
      <c r="J45" s="29" t="n"/>
      <c r="K45" s="15" t="n"/>
      <c r="L45" s="31">
        <f>IF(A45="","",IF(OR(I45="Resolved",I45="No Follow-Up Needed"),"",IFERROR(MAX(0,TODAY()-A45),"")))</f>
        <v/>
      </c>
      <c r="M45" s="19">
        <f>IF(A45="","",IF(OR(C45="",D45="",E45="",F45="",H45="",I45=""),"Details Needed",IF(AND(E45="Temporary Authorization",G45=""),"Hours Needed",IF(AND(E45="Temporary Authorization",IFERROR(G45&gt;Assumptions!$G$5,FALSE)),"Duration Review",IF(OR(I45="Resolved",I45="No Follow-Up Needed"),"Complete",IF(J45="","Due Date Needed",IF(J45&lt;TODAY(),"Overdue",IF(J45&lt;=TODAY()+Assumptions!$G$6,"Due Soon","Open"))))))))</f>
        <v/>
      </c>
    </row>
    <row r="46" ht="32" customHeight="1">
      <c r="A46" s="29" t="n"/>
      <c r="B46" s="14" t="n"/>
      <c r="C46" s="15" t="n"/>
      <c r="D46" s="16" t="n"/>
      <c r="E46" s="15" t="n"/>
      <c r="F46" s="15" t="n"/>
      <c r="G46" s="30" t="n"/>
      <c r="H46" s="15" t="n"/>
      <c r="I46" s="16" t="n"/>
      <c r="J46" s="29" t="n"/>
      <c r="K46" s="15" t="n"/>
      <c r="L46" s="32">
        <f>IF(A46="","",IF(OR(I46="Resolved",I46="No Follow-Up Needed"),"",IFERROR(MAX(0,TODAY()-A46),"")))</f>
        <v/>
      </c>
      <c r="M46" s="21">
        <f>IF(A46="","",IF(OR(C46="",D46="",E46="",F46="",H46="",I46=""),"Details Needed",IF(AND(E46="Temporary Authorization",G46=""),"Hours Needed",IF(AND(E46="Temporary Authorization",IFERROR(G46&gt;Assumptions!$G$5,FALSE)),"Duration Review",IF(OR(I46="Resolved",I46="No Follow-Up Needed"),"Complete",IF(J46="","Due Date Needed",IF(J46&lt;TODAY(),"Overdue",IF(J46&lt;=TODAY()+Assumptions!$G$6,"Due Soon","Open"))))))))</f>
        <v/>
      </c>
    </row>
    <row r="47" ht="32" customHeight="1">
      <c r="A47" s="29" t="n"/>
      <c r="B47" s="14" t="n"/>
      <c r="C47" s="15" t="n"/>
      <c r="D47" s="16" t="n"/>
      <c r="E47" s="15" t="n"/>
      <c r="F47" s="15" t="n"/>
      <c r="G47" s="30" t="n"/>
      <c r="H47" s="15" t="n"/>
      <c r="I47" s="16" t="n"/>
      <c r="J47" s="29" t="n"/>
      <c r="K47" s="15" t="n"/>
      <c r="L47" s="31">
        <f>IF(A47="","",IF(OR(I47="Resolved",I47="No Follow-Up Needed"),"",IFERROR(MAX(0,TODAY()-A47),"")))</f>
        <v/>
      </c>
      <c r="M47" s="19">
        <f>IF(A47="","",IF(OR(C47="",D47="",E47="",F47="",H47="",I47=""),"Details Needed",IF(AND(E47="Temporary Authorization",G47=""),"Hours Needed",IF(AND(E47="Temporary Authorization",IFERROR(G47&gt;Assumptions!$G$5,FALSE)),"Duration Review",IF(OR(I47="Resolved",I47="No Follow-Up Needed"),"Complete",IF(J47="","Due Date Needed",IF(J47&lt;TODAY(),"Overdue",IF(J47&lt;=TODAY()+Assumptions!$G$6,"Due Soon","Open"))))))))</f>
        <v/>
      </c>
    </row>
    <row r="48" ht="32" customHeight="1">
      <c r="A48" s="29" t="n"/>
      <c r="B48" s="14" t="n"/>
      <c r="C48" s="15" t="n"/>
      <c r="D48" s="16" t="n"/>
      <c r="E48" s="15" t="n"/>
      <c r="F48" s="15" t="n"/>
      <c r="G48" s="30" t="n"/>
      <c r="H48" s="15" t="n"/>
      <c r="I48" s="16" t="n"/>
      <c r="J48" s="29" t="n"/>
      <c r="K48" s="15" t="n"/>
      <c r="L48" s="32">
        <f>IF(A48="","",IF(OR(I48="Resolved",I48="No Follow-Up Needed"),"",IFERROR(MAX(0,TODAY()-A48),"")))</f>
        <v/>
      </c>
      <c r="M48" s="21">
        <f>IF(A48="","",IF(OR(C48="",D48="",E48="",F48="",H48="",I48=""),"Details Needed",IF(AND(E48="Temporary Authorization",G48=""),"Hours Needed",IF(AND(E48="Temporary Authorization",IFERROR(G48&gt;Assumptions!$G$5,FALSE)),"Duration Review",IF(OR(I48="Resolved",I48="No Follow-Up Needed"),"Complete",IF(J48="","Due Date Needed",IF(J48&lt;TODAY(),"Overdue",IF(J48&lt;=TODAY()+Assumptions!$G$6,"Due Soon","Open"))))))))</f>
        <v/>
      </c>
    </row>
    <row r="49" ht="32" customHeight="1">
      <c r="A49" s="29" t="n"/>
      <c r="B49" s="14" t="n"/>
      <c r="C49" s="15" t="n"/>
      <c r="D49" s="16" t="n"/>
      <c r="E49" s="15" t="n"/>
      <c r="F49" s="15" t="n"/>
      <c r="G49" s="30" t="n"/>
      <c r="H49" s="15" t="n"/>
      <c r="I49" s="16" t="n"/>
      <c r="J49" s="29" t="n"/>
      <c r="K49" s="15" t="n"/>
      <c r="L49" s="31">
        <f>IF(A49="","",IF(OR(I49="Resolved",I49="No Follow-Up Needed"),"",IFERROR(MAX(0,TODAY()-A49),"")))</f>
        <v/>
      </c>
      <c r="M49" s="19">
        <f>IF(A49="","",IF(OR(C49="",D49="",E49="",F49="",H49="",I49=""),"Details Needed",IF(AND(E49="Temporary Authorization",G49=""),"Hours Needed",IF(AND(E49="Temporary Authorization",IFERROR(G49&gt;Assumptions!$G$5,FALSE)),"Duration Review",IF(OR(I49="Resolved",I49="No Follow-Up Needed"),"Complete",IF(J49="","Due Date Needed",IF(J49&lt;TODAY(),"Overdue",IF(J49&lt;=TODAY()+Assumptions!$G$6,"Due Soon","Open"))))))))</f>
        <v/>
      </c>
    </row>
    <row r="50" ht="32" customHeight="1">
      <c r="A50" s="29" t="n"/>
      <c r="B50" s="14" t="n"/>
      <c r="C50" s="15" t="n"/>
      <c r="D50" s="16" t="n"/>
      <c r="E50" s="15" t="n"/>
      <c r="F50" s="15" t="n"/>
      <c r="G50" s="30" t="n"/>
      <c r="H50" s="15" t="n"/>
      <c r="I50" s="16" t="n"/>
      <c r="J50" s="29" t="n"/>
      <c r="K50" s="15" t="n"/>
      <c r="L50" s="32">
        <f>IF(A50="","",IF(OR(I50="Resolved",I50="No Follow-Up Needed"),"",IFERROR(MAX(0,TODAY()-A50),"")))</f>
        <v/>
      </c>
      <c r="M50" s="21">
        <f>IF(A50="","",IF(OR(C50="",D50="",E50="",F50="",H50="",I50=""),"Details Needed",IF(AND(E50="Temporary Authorization",G50=""),"Hours Needed",IF(AND(E50="Temporary Authorization",IFERROR(G50&gt;Assumptions!$G$5,FALSE)),"Duration Review",IF(OR(I50="Resolved",I50="No Follow-Up Needed"),"Complete",IF(J50="","Due Date Needed",IF(J50&lt;TODAY(),"Overdue",IF(J50&lt;=TODAY()+Assumptions!$G$6,"Due Soon","Open"))))))))</f>
        <v/>
      </c>
    </row>
    <row r="51" ht="32" customHeight="1">
      <c r="A51" s="29" t="n"/>
      <c r="B51" s="14" t="n"/>
      <c r="C51" s="15" t="n"/>
      <c r="D51" s="16" t="n"/>
      <c r="E51" s="15" t="n"/>
      <c r="F51" s="15" t="n"/>
      <c r="G51" s="30" t="n"/>
      <c r="H51" s="15" t="n"/>
      <c r="I51" s="16" t="n"/>
      <c r="J51" s="29" t="n"/>
      <c r="K51" s="15" t="n"/>
      <c r="L51" s="31">
        <f>IF(A51="","",IF(OR(I51="Resolved",I51="No Follow-Up Needed"),"",IFERROR(MAX(0,TODAY()-A51),"")))</f>
        <v/>
      </c>
      <c r="M51" s="19">
        <f>IF(A51="","",IF(OR(C51="",D51="",E51="",F51="",H51="",I51=""),"Details Needed",IF(AND(E51="Temporary Authorization",G51=""),"Hours Needed",IF(AND(E51="Temporary Authorization",IFERROR(G51&gt;Assumptions!$G$5,FALSE)),"Duration Review",IF(OR(I51="Resolved",I51="No Follow-Up Needed"),"Complete",IF(J51="","Due Date Needed",IF(J51&lt;TODAY(),"Overdue",IF(J51&lt;=TODAY()+Assumptions!$G$6,"Due Soon","Open"))))))))</f>
        <v/>
      </c>
    </row>
    <row r="52" ht="32" customHeight="1">
      <c r="A52" s="29" t="n"/>
      <c r="B52" s="14" t="n"/>
      <c r="C52" s="15" t="n"/>
      <c r="D52" s="16" t="n"/>
      <c r="E52" s="15" t="n"/>
      <c r="F52" s="15" t="n"/>
      <c r="G52" s="30" t="n"/>
      <c r="H52" s="15" t="n"/>
      <c r="I52" s="16" t="n"/>
      <c r="J52" s="29" t="n"/>
      <c r="K52" s="15" t="n"/>
      <c r="L52" s="32">
        <f>IF(A52="","",IF(OR(I52="Resolved",I52="No Follow-Up Needed"),"",IFERROR(MAX(0,TODAY()-A52),"")))</f>
        <v/>
      </c>
      <c r="M52" s="21">
        <f>IF(A52="","",IF(OR(C52="",D52="",E52="",F52="",H52="",I52=""),"Details Needed",IF(AND(E52="Temporary Authorization",G52=""),"Hours Needed",IF(AND(E52="Temporary Authorization",IFERROR(G52&gt;Assumptions!$G$5,FALSE)),"Duration Review",IF(OR(I52="Resolved",I52="No Follow-Up Needed"),"Complete",IF(J52="","Due Date Needed",IF(J52&lt;TODAY(),"Overdue",IF(J52&lt;=TODAY()+Assumptions!$G$6,"Due Soon","Open"))))))))</f>
        <v/>
      </c>
    </row>
    <row r="53" ht="32" customHeight="1">
      <c r="A53" s="29" t="n"/>
      <c r="B53" s="14" t="n"/>
      <c r="C53" s="15" t="n"/>
      <c r="D53" s="16" t="n"/>
      <c r="E53" s="15" t="n"/>
      <c r="F53" s="15" t="n"/>
      <c r="G53" s="30" t="n"/>
      <c r="H53" s="15" t="n"/>
      <c r="I53" s="16" t="n"/>
      <c r="J53" s="29" t="n"/>
      <c r="K53" s="15" t="n"/>
      <c r="L53" s="31">
        <f>IF(A53="","",IF(OR(I53="Resolved",I53="No Follow-Up Needed"),"",IFERROR(MAX(0,TODAY()-A53),"")))</f>
        <v/>
      </c>
      <c r="M53" s="19">
        <f>IF(A53="","",IF(OR(C53="",D53="",E53="",F53="",H53="",I53=""),"Details Needed",IF(AND(E53="Temporary Authorization",G53=""),"Hours Needed",IF(AND(E53="Temporary Authorization",IFERROR(G53&gt;Assumptions!$G$5,FALSE)),"Duration Review",IF(OR(I53="Resolved",I53="No Follow-Up Needed"),"Complete",IF(J53="","Due Date Needed",IF(J53&lt;TODAY(),"Overdue",IF(J53&lt;=TODAY()+Assumptions!$G$6,"Due Soon","Open"))))))))</f>
        <v/>
      </c>
    </row>
    <row r="54" ht="32" customHeight="1">
      <c r="A54" s="29" t="n"/>
      <c r="B54" s="14" t="n"/>
      <c r="C54" s="15" t="n"/>
      <c r="D54" s="16" t="n"/>
      <c r="E54" s="15" t="n"/>
      <c r="F54" s="15" t="n"/>
      <c r="G54" s="30" t="n"/>
      <c r="H54" s="15" t="n"/>
      <c r="I54" s="16" t="n"/>
      <c r="J54" s="29" t="n"/>
      <c r="K54" s="15" t="n"/>
      <c r="L54" s="32">
        <f>IF(A54="","",IF(OR(I54="Resolved",I54="No Follow-Up Needed"),"",IFERROR(MAX(0,TODAY()-A54),"")))</f>
        <v/>
      </c>
      <c r="M54" s="21">
        <f>IF(A54="","",IF(OR(C54="",D54="",E54="",F54="",H54="",I54=""),"Details Needed",IF(AND(E54="Temporary Authorization",G54=""),"Hours Needed",IF(AND(E54="Temporary Authorization",IFERROR(G54&gt;Assumptions!$G$5,FALSE)),"Duration Review",IF(OR(I54="Resolved",I54="No Follow-Up Needed"),"Complete",IF(J54="","Due Date Needed",IF(J54&lt;TODAY(),"Overdue",IF(J54&lt;=TODAY()+Assumptions!$G$6,"Due Soon","Open"))))))))</f>
        <v/>
      </c>
    </row>
    <row r="55" ht="32" customHeight="1">
      <c r="A55" s="29" t="n"/>
      <c r="B55" s="14" t="n"/>
      <c r="C55" s="15" t="n"/>
      <c r="D55" s="16" t="n"/>
      <c r="E55" s="15" t="n"/>
      <c r="F55" s="15" t="n"/>
      <c r="G55" s="30" t="n"/>
      <c r="H55" s="15" t="n"/>
      <c r="I55" s="16" t="n"/>
      <c r="J55" s="29" t="n"/>
      <c r="K55" s="15" t="n"/>
      <c r="L55" s="31">
        <f>IF(A55="","",IF(OR(I55="Resolved",I55="No Follow-Up Needed"),"",IFERROR(MAX(0,TODAY()-A55),"")))</f>
        <v/>
      </c>
      <c r="M55" s="19">
        <f>IF(A55="","",IF(OR(C55="",D55="",E55="",F55="",H55="",I55=""),"Details Needed",IF(AND(E55="Temporary Authorization",G55=""),"Hours Needed",IF(AND(E55="Temporary Authorization",IFERROR(G55&gt;Assumptions!$G$5,FALSE)),"Duration Review",IF(OR(I55="Resolved",I55="No Follow-Up Needed"),"Complete",IF(J55="","Due Date Needed",IF(J55&lt;TODAY(),"Overdue",IF(J55&lt;=TODAY()+Assumptions!$G$6,"Due Soon","Open"))))))))</f>
        <v/>
      </c>
    </row>
    <row r="56" ht="32" customHeight="1">
      <c r="A56" s="29" t="n"/>
      <c r="B56" s="14" t="n"/>
      <c r="C56" s="15" t="n"/>
      <c r="D56" s="16" t="n"/>
      <c r="E56" s="15" t="n"/>
      <c r="F56" s="15" t="n"/>
      <c r="G56" s="30" t="n"/>
      <c r="H56" s="15" t="n"/>
      <c r="I56" s="16" t="n"/>
      <c r="J56" s="29" t="n"/>
      <c r="K56" s="15" t="n"/>
      <c r="L56" s="32">
        <f>IF(A56="","",IF(OR(I56="Resolved",I56="No Follow-Up Needed"),"",IFERROR(MAX(0,TODAY()-A56),"")))</f>
        <v/>
      </c>
      <c r="M56" s="21">
        <f>IF(A56="","",IF(OR(C56="",D56="",E56="",F56="",H56="",I56=""),"Details Needed",IF(AND(E56="Temporary Authorization",G56=""),"Hours Needed",IF(AND(E56="Temporary Authorization",IFERROR(G56&gt;Assumptions!$G$5,FALSE)),"Duration Review",IF(OR(I56="Resolved",I56="No Follow-Up Needed"),"Complete",IF(J56="","Due Date Needed",IF(J56&lt;TODAY(),"Overdue",IF(J56&lt;=TODAY()+Assumptions!$G$6,"Due Soon","Open"))))))))</f>
        <v/>
      </c>
    </row>
    <row r="57" ht="32" customHeight="1">
      <c r="A57" s="29" t="n"/>
      <c r="B57" s="14" t="n"/>
      <c r="C57" s="15" t="n"/>
      <c r="D57" s="16" t="n"/>
      <c r="E57" s="15" t="n"/>
      <c r="F57" s="15" t="n"/>
      <c r="G57" s="30" t="n"/>
      <c r="H57" s="15" t="n"/>
      <c r="I57" s="16" t="n"/>
      <c r="J57" s="29" t="n"/>
      <c r="K57" s="15" t="n"/>
      <c r="L57" s="31">
        <f>IF(A57="","",IF(OR(I57="Resolved",I57="No Follow-Up Needed"),"",IFERROR(MAX(0,TODAY()-A57),"")))</f>
        <v/>
      </c>
      <c r="M57" s="19">
        <f>IF(A57="","",IF(OR(C57="",D57="",E57="",F57="",H57="",I57=""),"Details Needed",IF(AND(E57="Temporary Authorization",G57=""),"Hours Needed",IF(AND(E57="Temporary Authorization",IFERROR(G57&gt;Assumptions!$G$5,FALSE)),"Duration Review",IF(OR(I57="Resolved",I57="No Follow-Up Needed"),"Complete",IF(J57="","Due Date Needed",IF(J57&lt;TODAY(),"Overdue",IF(J57&lt;=TODAY()+Assumptions!$G$6,"Due Soon","Open"))))))))</f>
        <v/>
      </c>
    </row>
    <row r="58" ht="32" customHeight="1">
      <c r="A58" s="29" t="n"/>
      <c r="B58" s="14" t="n"/>
      <c r="C58" s="15" t="n"/>
      <c r="D58" s="16" t="n"/>
      <c r="E58" s="15" t="n"/>
      <c r="F58" s="15" t="n"/>
      <c r="G58" s="30" t="n"/>
      <c r="H58" s="15" t="n"/>
      <c r="I58" s="16" t="n"/>
      <c r="J58" s="29" t="n"/>
      <c r="K58" s="15" t="n"/>
      <c r="L58" s="32">
        <f>IF(A58="","",IF(OR(I58="Resolved",I58="No Follow-Up Needed"),"",IFERROR(MAX(0,TODAY()-A58),"")))</f>
        <v/>
      </c>
      <c r="M58" s="21">
        <f>IF(A58="","",IF(OR(C58="",D58="",E58="",F58="",H58="",I58=""),"Details Needed",IF(AND(E58="Temporary Authorization",G58=""),"Hours Needed",IF(AND(E58="Temporary Authorization",IFERROR(G58&gt;Assumptions!$G$5,FALSE)),"Duration Review",IF(OR(I58="Resolved",I58="No Follow-Up Needed"),"Complete",IF(J58="","Due Date Needed",IF(J58&lt;TODAY(),"Overdue",IF(J58&lt;=TODAY()+Assumptions!$G$6,"Due Soon","Open"))))))))</f>
        <v/>
      </c>
    </row>
    <row r="59" ht="32" customHeight="1">
      <c r="A59" s="29" t="n"/>
      <c r="B59" s="14" t="n"/>
      <c r="C59" s="15" t="n"/>
      <c r="D59" s="16" t="n"/>
      <c r="E59" s="15" t="n"/>
      <c r="F59" s="15" t="n"/>
      <c r="G59" s="30" t="n"/>
      <c r="H59" s="15" t="n"/>
      <c r="I59" s="16" t="n"/>
      <c r="J59" s="29" t="n"/>
      <c r="K59" s="15" t="n"/>
      <c r="L59" s="31">
        <f>IF(A59="","",IF(OR(I59="Resolved",I59="No Follow-Up Needed"),"",IFERROR(MAX(0,TODAY()-A59),"")))</f>
        <v/>
      </c>
      <c r="M59" s="19">
        <f>IF(A59="","",IF(OR(C59="",D59="",E59="",F59="",H59="",I59=""),"Details Needed",IF(AND(E59="Temporary Authorization",G59=""),"Hours Needed",IF(AND(E59="Temporary Authorization",IFERROR(G59&gt;Assumptions!$G$5,FALSE)),"Duration Review",IF(OR(I59="Resolved",I59="No Follow-Up Needed"),"Complete",IF(J59="","Due Date Needed",IF(J59&lt;TODAY(),"Overdue",IF(J59&lt;=TODAY()+Assumptions!$G$6,"Due Soon","Open"))))))))</f>
        <v/>
      </c>
    </row>
    <row r="60" ht="32" customHeight="1">
      <c r="A60" s="29" t="n"/>
      <c r="B60" s="14" t="n"/>
      <c r="C60" s="15" t="n"/>
      <c r="D60" s="16" t="n"/>
      <c r="E60" s="15" t="n"/>
      <c r="F60" s="15" t="n"/>
      <c r="G60" s="30" t="n"/>
      <c r="H60" s="15" t="n"/>
      <c r="I60" s="16" t="n"/>
      <c r="J60" s="29" t="n"/>
      <c r="K60" s="15" t="n"/>
      <c r="L60" s="32">
        <f>IF(A60="","",IF(OR(I60="Resolved",I60="No Follow-Up Needed"),"",IFERROR(MAX(0,TODAY()-A60),"")))</f>
        <v/>
      </c>
      <c r="M60" s="21">
        <f>IF(A60="","",IF(OR(C60="",D60="",E60="",F60="",H60="",I60=""),"Details Needed",IF(AND(E60="Temporary Authorization",G60=""),"Hours Needed",IF(AND(E60="Temporary Authorization",IFERROR(G60&gt;Assumptions!$G$5,FALSE)),"Duration Review",IF(OR(I60="Resolved",I60="No Follow-Up Needed"),"Complete",IF(J60="","Due Date Needed",IF(J60&lt;TODAY(),"Overdue",IF(J60&lt;=TODAY()+Assumptions!$G$6,"Due Soon","Open"))))))))</f>
        <v/>
      </c>
    </row>
    <row r="61" ht="32" customHeight="1">
      <c r="A61" s="29" t="n"/>
      <c r="B61" s="14" t="n"/>
      <c r="C61" s="15" t="n"/>
      <c r="D61" s="16" t="n"/>
      <c r="E61" s="15" t="n"/>
      <c r="F61" s="15" t="n"/>
      <c r="G61" s="30" t="n"/>
      <c r="H61" s="15" t="n"/>
      <c r="I61" s="16" t="n"/>
      <c r="J61" s="29" t="n"/>
      <c r="K61" s="15" t="n"/>
      <c r="L61" s="31">
        <f>IF(A61="","",IF(OR(I61="Resolved",I61="No Follow-Up Needed"),"",IFERROR(MAX(0,TODAY()-A61),"")))</f>
        <v/>
      </c>
      <c r="M61" s="19">
        <f>IF(A61="","",IF(OR(C61="",D61="",E61="",F61="",H61="",I61=""),"Details Needed",IF(AND(E61="Temporary Authorization",G61=""),"Hours Needed",IF(AND(E61="Temporary Authorization",IFERROR(G61&gt;Assumptions!$G$5,FALSE)),"Duration Review",IF(OR(I61="Resolved",I61="No Follow-Up Needed"),"Complete",IF(J61="","Due Date Needed",IF(J61&lt;TODAY(),"Overdue",IF(J61&lt;=TODAY()+Assumptions!$G$6,"Due Soon","Open"))))))))</f>
        <v/>
      </c>
    </row>
    <row r="62" ht="32" customHeight="1">
      <c r="A62" s="29" t="n"/>
      <c r="B62" s="14" t="n"/>
      <c r="C62" s="15" t="n"/>
      <c r="D62" s="16" t="n"/>
      <c r="E62" s="15" t="n"/>
      <c r="F62" s="15" t="n"/>
      <c r="G62" s="30" t="n"/>
      <c r="H62" s="15" t="n"/>
      <c r="I62" s="16" t="n"/>
      <c r="J62" s="29" t="n"/>
      <c r="K62" s="15" t="n"/>
      <c r="L62" s="32">
        <f>IF(A62="","",IF(OR(I62="Resolved",I62="No Follow-Up Needed"),"",IFERROR(MAX(0,TODAY()-A62),"")))</f>
        <v/>
      </c>
      <c r="M62" s="21">
        <f>IF(A62="","",IF(OR(C62="",D62="",E62="",F62="",H62="",I62=""),"Details Needed",IF(AND(E62="Temporary Authorization",G62=""),"Hours Needed",IF(AND(E62="Temporary Authorization",IFERROR(G62&gt;Assumptions!$G$5,FALSE)),"Duration Review",IF(OR(I62="Resolved",I62="No Follow-Up Needed"),"Complete",IF(J62="","Due Date Needed",IF(J62&lt;TODAY(),"Overdue",IF(J62&lt;=TODAY()+Assumptions!$G$6,"Due Soon","Open"))))))))</f>
        <v/>
      </c>
    </row>
    <row r="63" ht="32" customHeight="1">
      <c r="A63" s="29" t="n"/>
      <c r="B63" s="14" t="n"/>
      <c r="C63" s="15" t="n"/>
      <c r="D63" s="16" t="n"/>
      <c r="E63" s="15" t="n"/>
      <c r="F63" s="15" t="n"/>
      <c r="G63" s="30" t="n"/>
      <c r="H63" s="15" t="n"/>
      <c r="I63" s="16" t="n"/>
      <c r="J63" s="29" t="n"/>
      <c r="K63" s="15" t="n"/>
      <c r="L63" s="31">
        <f>IF(A63="","",IF(OR(I63="Resolved",I63="No Follow-Up Needed"),"",IFERROR(MAX(0,TODAY()-A63),"")))</f>
        <v/>
      </c>
      <c r="M63" s="19">
        <f>IF(A63="","",IF(OR(C63="",D63="",E63="",F63="",H63="",I63=""),"Details Needed",IF(AND(E63="Temporary Authorization",G63=""),"Hours Needed",IF(AND(E63="Temporary Authorization",IFERROR(G63&gt;Assumptions!$G$5,FALSE)),"Duration Review",IF(OR(I63="Resolved",I63="No Follow-Up Needed"),"Complete",IF(J63="","Due Date Needed",IF(J63&lt;TODAY(),"Overdue",IF(J63&lt;=TODAY()+Assumptions!$G$6,"Due Soon","Open"))))))))</f>
        <v/>
      </c>
    </row>
    <row r="64" ht="32" customHeight="1">
      <c r="A64" s="29" t="n"/>
      <c r="B64" s="14" t="n"/>
      <c r="C64" s="15" t="n"/>
      <c r="D64" s="16" t="n"/>
      <c r="E64" s="15" t="n"/>
      <c r="F64" s="15" t="n"/>
      <c r="G64" s="30" t="n"/>
      <c r="H64" s="15" t="n"/>
      <c r="I64" s="16" t="n"/>
      <c r="J64" s="29" t="n"/>
      <c r="K64" s="15" t="n"/>
      <c r="L64" s="32">
        <f>IF(A64="","",IF(OR(I64="Resolved",I64="No Follow-Up Needed"),"",IFERROR(MAX(0,TODAY()-A64),"")))</f>
        <v/>
      </c>
      <c r="M64" s="21">
        <f>IF(A64="","",IF(OR(C64="",D64="",E64="",F64="",H64="",I64=""),"Details Needed",IF(AND(E64="Temporary Authorization",G64=""),"Hours Needed",IF(AND(E64="Temporary Authorization",IFERROR(G64&gt;Assumptions!$G$5,FALSE)),"Duration Review",IF(OR(I64="Resolved",I64="No Follow-Up Needed"),"Complete",IF(J64="","Due Date Needed",IF(J64&lt;TODAY(),"Overdue",IF(J64&lt;=TODAY()+Assumptions!$G$6,"Due Soon","Open"))))))))</f>
        <v/>
      </c>
    </row>
    <row r="65" ht="32" customHeight="1">
      <c r="A65" s="29" t="n"/>
      <c r="B65" s="14" t="n"/>
      <c r="C65" s="15" t="n"/>
      <c r="D65" s="16" t="n"/>
      <c r="E65" s="15" t="n"/>
      <c r="F65" s="15" t="n"/>
      <c r="G65" s="30" t="n"/>
      <c r="H65" s="15" t="n"/>
      <c r="I65" s="16" t="n"/>
      <c r="J65" s="29" t="n"/>
      <c r="K65" s="15" t="n"/>
      <c r="L65" s="31">
        <f>IF(A65="","",IF(OR(I65="Resolved",I65="No Follow-Up Needed"),"",IFERROR(MAX(0,TODAY()-A65),"")))</f>
        <v/>
      </c>
      <c r="M65" s="19">
        <f>IF(A65="","",IF(OR(C65="",D65="",E65="",F65="",H65="",I65=""),"Details Needed",IF(AND(E65="Temporary Authorization",G65=""),"Hours Needed",IF(AND(E65="Temporary Authorization",IFERROR(G65&gt;Assumptions!$G$5,FALSE)),"Duration Review",IF(OR(I65="Resolved",I65="No Follow-Up Needed"),"Complete",IF(J65="","Due Date Needed",IF(J65&lt;TODAY(),"Overdue",IF(J65&lt;=TODAY()+Assumptions!$G$6,"Due Soon","Open"))))))))</f>
        <v/>
      </c>
    </row>
    <row r="66" ht="32" customHeight="1">
      <c r="A66" s="29" t="n"/>
      <c r="B66" s="14" t="n"/>
      <c r="C66" s="15" t="n"/>
      <c r="D66" s="16" t="n"/>
      <c r="E66" s="15" t="n"/>
      <c r="F66" s="15" t="n"/>
      <c r="G66" s="30" t="n"/>
      <c r="H66" s="15" t="n"/>
      <c r="I66" s="16" t="n"/>
      <c r="J66" s="29" t="n"/>
      <c r="K66" s="15" t="n"/>
      <c r="L66" s="32">
        <f>IF(A66="","",IF(OR(I66="Resolved",I66="No Follow-Up Needed"),"",IFERROR(MAX(0,TODAY()-A66),"")))</f>
        <v/>
      </c>
      <c r="M66" s="21">
        <f>IF(A66="","",IF(OR(C66="",D66="",E66="",F66="",H66="",I66=""),"Details Needed",IF(AND(E66="Temporary Authorization",G66=""),"Hours Needed",IF(AND(E66="Temporary Authorization",IFERROR(G66&gt;Assumptions!$G$5,FALSE)),"Duration Review",IF(OR(I66="Resolved",I66="No Follow-Up Needed"),"Complete",IF(J66="","Due Date Needed",IF(J66&lt;TODAY(),"Overdue",IF(J66&lt;=TODAY()+Assumptions!$G$6,"Due Soon","Open"))))))))</f>
        <v/>
      </c>
    </row>
    <row r="67" ht="32" customHeight="1">
      <c r="A67" s="29" t="n"/>
      <c r="B67" s="14" t="n"/>
      <c r="C67" s="15" t="n"/>
      <c r="D67" s="16" t="n"/>
      <c r="E67" s="15" t="n"/>
      <c r="F67" s="15" t="n"/>
      <c r="G67" s="30" t="n"/>
      <c r="H67" s="15" t="n"/>
      <c r="I67" s="16" t="n"/>
      <c r="J67" s="29" t="n"/>
      <c r="K67" s="15" t="n"/>
      <c r="L67" s="31">
        <f>IF(A67="","",IF(OR(I67="Resolved",I67="No Follow-Up Needed"),"",IFERROR(MAX(0,TODAY()-A67),"")))</f>
        <v/>
      </c>
      <c r="M67" s="19">
        <f>IF(A67="","",IF(OR(C67="",D67="",E67="",F67="",H67="",I67=""),"Details Needed",IF(AND(E67="Temporary Authorization",G67=""),"Hours Needed",IF(AND(E67="Temporary Authorization",IFERROR(G67&gt;Assumptions!$G$5,FALSE)),"Duration Review",IF(OR(I67="Resolved",I67="No Follow-Up Needed"),"Complete",IF(J67="","Due Date Needed",IF(J67&lt;TODAY(),"Overdue",IF(J67&lt;=TODAY()+Assumptions!$G$6,"Due Soon","Open"))))))))</f>
        <v/>
      </c>
    </row>
    <row r="68" ht="32" customHeight="1">
      <c r="A68" s="29" t="n"/>
      <c r="B68" s="14" t="n"/>
      <c r="C68" s="15" t="n"/>
      <c r="D68" s="16" t="n"/>
      <c r="E68" s="15" t="n"/>
      <c r="F68" s="15" t="n"/>
      <c r="G68" s="30" t="n"/>
      <c r="H68" s="15" t="n"/>
      <c r="I68" s="16" t="n"/>
      <c r="J68" s="29" t="n"/>
      <c r="K68" s="15" t="n"/>
      <c r="L68" s="32">
        <f>IF(A68="","",IF(OR(I68="Resolved",I68="No Follow-Up Needed"),"",IFERROR(MAX(0,TODAY()-A68),"")))</f>
        <v/>
      </c>
      <c r="M68" s="21">
        <f>IF(A68="","",IF(OR(C68="",D68="",E68="",F68="",H68="",I68=""),"Details Needed",IF(AND(E68="Temporary Authorization",G68=""),"Hours Needed",IF(AND(E68="Temporary Authorization",IFERROR(G68&gt;Assumptions!$G$5,FALSE)),"Duration Review",IF(OR(I68="Resolved",I68="No Follow-Up Needed"),"Complete",IF(J68="","Due Date Needed",IF(J68&lt;TODAY(),"Overdue",IF(J68&lt;=TODAY()+Assumptions!$G$6,"Due Soon","Open"))))))))</f>
        <v/>
      </c>
    </row>
    <row r="69" ht="32" customHeight="1">
      <c r="A69" s="29" t="n"/>
      <c r="B69" s="14" t="n"/>
      <c r="C69" s="15" t="n"/>
      <c r="D69" s="16" t="n"/>
      <c r="E69" s="15" t="n"/>
      <c r="F69" s="15" t="n"/>
      <c r="G69" s="30" t="n"/>
      <c r="H69" s="15" t="n"/>
      <c r="I69" s="16" t="n"/>
      <c r="J69" s="29" t="n"/>
      <c r="K69" s="15" t="n"/>
      <c r="L69" s="31">
        <f>IF(A69="","",IF(OR(I69="Resolved",I69="No Follow-Up Needed"),"",IFERROR(MAX(0,TODAY()-A69),"")))</f>
        <v/>
      </c>
      <c r="M69" s="19">
        <f>IF(A69="","",IF(OR(C69="",D69="",E69="",F69="",H69="",I69=""),"Details Needed",IF(AND(E69="Temporary Authorization",G69=""),"Hours Needed",IF(AND(E69="Temporary Authorization",IFERROR(G69&gt;Assumptions!$G$5,FALSE)),"Duration Review",IF(OR(I69="Resolved",I69="No Follow-Up Needed"),"Complete",IF(J69="","Due Date Needed",IF(J69&lt;TODAY(),"Overdue",IF(J69&lt;=TODAY()+Assumptions!$G$6,"Due Soon","Open"))))))))</f>
        <v/>
      </c>
    </row>
    <row r="70" ht="32" customHeight="1">
      <c r="A70" s="29" t="n"/>
      <c r="B70" s="14" t="n"/>
      <c r="C70" s="15" t="n"/>
      <c r="D70" s="16" t="n"/>
      <c r="E70" s="15" t="n"/>
      <c r="F70" s="15" t="n"/>
      <c r="G70" s="30" t="n"/>
      <c r="H70" s="15" t="n"/>
      <c r="I70" s="16" t="n"/>
      <c r="J70" s="29" t="n"/>
      <c r="K70" s="15" t="n"/>
      <c r="L70" s="32">
        <f>IF(A70="","",IF(OR(I70="Resolved",I70="No Follow-Up Needed"),"",IFERROR(MAX(0,TODAY()-A70),"")))</f>
        <v/>
      </c>
      <c r="M70" s="21">
        <f>IF(A70="","",IF(OR(C70="",D70="",E70="",F70="",H70="",I70=""),"Details Needed",IF(AND(E70="Temporary Authorization",G70=""),"Hours Needed",IF(AND(E70="Temporary Authorization",IFERROR(G70&gt;Assumptions!$G$5,FALSE)),"Duration Review",IF(OR(I70="Resolved",I70="No Follow-Up Needed"),"Complete",IF(J70="","Due Date Needed",IF(J70&lt;TODAY(),"Overdue",IF(J70&lt;=TODAY()+Assumptions!$G$6,"Due Soon","Open"))))))))</f>
        <v/>
      </c>
    </row>
    <row r="71" ht="32" customHeight="1">
      <c r="A71" s="29" t="n"/>
      <c r="B71" s="14" t="n"/>
      <c r="C71" s="15" t="n"/>
      <c r="D71" s="16" t="n"/>
      <c r="E71" s="15" t="n"/>
      <c r="F71" s="15" t="n"/>
      <c r="G71" s="30" t="n"/>
      <c r="H71" s="15" t="n"/>
      <c r="I71" s="16" t="n"/>
      <c r="J71" s="29" t="n"/>
      <c r="K71" s="15" t="n"/>
      <c r="L71" s="31">
        <f>IF(A71="","",IF(OR(I71="Resolved",I71="No Follow-Up Needed"),"",IFERROR(MAX(0,TODAY()-A71),"")))</f>
        <v/>
      </c>
      <c r="M71" s="19">
        <f>IF(A71="","",IF(OR(C71="",D71="",E71="",F71="",H71="",I71=""),"Details Needed",IF(AND(E71="Temporary Authorization",G71=""),"Hours Needed",IF(AND(E71="Temporary Authorization",IFERROR(G71&gt;Assumptions!$G$5,FALSE)),"Duration Review",IF(OR(I71="Resolved",I71="No Follow-Up Needed"),"Complete",IF(J71="","Due Date Needed",IF(J71&lt;TODAY(),"Overdue",IF(J71&lt;=TODAY()+Assumptions!$G$6,"Due Soon","Open"))))))))</f>
        <v/>
      </c>
    </row>
    <row r="72" ht="32" customHeight="1">
      <c r="A72" s="29" t="n"/>
      <c r="B72" s="14" t="n"/>
      <c r="C72" s="15" t="n"/>
      <c r="D72" s="16" t="n"/>
      <c r="E72" s="15" t="n"/>
      <c r="F72" s="15" t="n"/>
      <c r="G72" s="30" t="n"/>
      <c r="H72" s="15" t="n"/>
      <c r="I72" s="16" t="n"/>
      <c r="J72" s="29" t="n"/>
      <c r="K72" s="15" t="n"/>
      <c r="L72" s="32">
        <f>IF(A72="","",IF(OR(I72="Resolved",I72="No Follow-Up Needed"),"",IFERROR(MAX(0,TODAY()-A72),"")))</f>
        <v/>
      </c>
      <c r="M72" s="21">
        <f>IF(A72="","",IF(OR(C72="",D72="",E72="",F72="",H72="",I72=""),"Details Needed",IF(AND(E72="Temporary Authorization",G72=""),"Hours Needed",IF(AND(E72="Temporary Authorization",IFERROR(G72&gt;Assumptions!$G$5,FALSE)),"Duration Review",IF(OR(I72="Resolved",I72="No Follow-Up Needed"),"Complete",IF(J72="","Due Date Needed",IF(J72&lt;TODAY(),"Overdue",IF(J72&lt;=TODAY()+Assumptions!$G$6,"Due Soon","Open"))))))))</f>
        <v/>
      </c>
    </row>
    <row r="73" ht="32" customHeight="1">
      <c r="A73" s="29" t="n"/>
      <c r="B73" s="14" t="n"/>
      <c r="C73" s="15" t="n"/>
      <c r="D73" s="16" t="n"/>
      <c r="E73" s="15" t="n"/>
      <c r="F73" s="15" t="n"/>
      <c r="G73" s="30" t="n"/>
      <c r="H73" s="15" t="n"/>
      <c r="I73" s="16" t="n"/>
      <c r="J73" s="29" t="n"/>
      <c r="K73" s="15" t="n"/>
      <c r="L73" s="31">
        <f>IF(A73="","",IF(OR(I73="Resolved",I73="No Follow-Up Needed"),"",IFERROR(MAX(0,TODAY()-A73),"")))</f>
        <v/>
      </c>
      <c r="M73" s="19">
        <f>IF(A73="","",IF(OR(C73="",D73="",E73="",F73="",H73="",I73=""),"Details Needed",IF(AND(E73="Temporary Authorization",G73=""),"Hours Needed",IF(AND(E73="Temporary Authorization",IFERROR(G73&gt;Assumptions!$G$5,FALSE)),"Duration Review",IF(OR(I73="Resolved",I73="No Follow-Up Needed"),"Complete",IF(J73="","Due Date Needed",IF(J73&lt;TODAY(),"Overdue",IF(J73&lt;=TODAY()+Assumptions!$G$6,"Due Soon","Open"))))))))</f>
        <v/>
      </c>
    </row>
    <row r="74" ht="32" customHeight="1">
      <c r="A74" s="29" t="n"/>
      <c r="B74" s="14" t="n"/>
      <c r="C74" s="15" t="n"/>
      <c r="D74" s="16" t="n"/>
      <c r="E74" s="15" t="n"/>
      <c r="F74" s="15" t="n"/>
      <c r="G74" s="30" t="n"/>
      <c r="H74" s="15" t="n"/>
      <c r="I74" s="16" t="n"/>
      <c r="J74" s="29" t="n"/>
      <c r="K74" s="15" t="n"/>
      <c r="L74" s="32">
        <f>IF(A74="","",IF(OR(I74="Resolved",I74="No Follow-Up Needed"),"",IFERROR(MAX(0,TODAY()-A74),"")))</f>
        <v/>
      </c>
      <c r="M74" s="21">
        <f>IF(A74="","",IF(OR(C74="",D74="",E74="",F74="",H74="",I74=""),"Details Needed",IF(AND(E74="Temporary Authorization",G74=""),"Hours Needed",IF(AND(E74="Temporary Authorization",IFERROR(G74&gt;Assumptions!$G$5,FALSE)),"Duration Review",IF(OR(I74="Resolved",I74="No Follow-Up Needed"),"Complete",IF(J74="","Due Date Needed",IF(J74&lt;TODAY(),"Overdue",IF(J74&lt;=TODAY()+Assumptions!$G$6,"Due Soon","Open"))))))))</f>
        <v/>
      </c>
    </row>
    <row r="75" ht="32" customHeight="1">
      <c r="A75" s="29" t="n"/>
      <c r="B75" s="14" t="n"/>
      <c r="C75" s="15" t="n"/>
      <c r="D75" s="16" t="n"/>
      <c r="E75" s="15" t="n"/>
      <c r="F75" s="15" t="n"/>
      <c r="G75" s="30" t="n"/>
      <c r="H75" s="15" t="n"/>
      <c r="I75" s="16" t="n"/>
      <c r="J75" s="29" t="n"/>
      <c r="K75" s="15" t="n"/>
      <c r="L75" s="31">
        <f>IF(A75="","",IF(OR(I75="Resolved",I75="No Follow-Up Needed"),"",IFERROR(MAX(0,TODAY()-A75),"")))</f>
        <v/>
      </c>
      <c r="M75" s="19">
        <f>IF(A75="","",IF(OR(C75="",D75="",E75="",F75="",H75="",I75=""),"Details Needed",IF(AND(E75="Temporary Authorization",G75=""),"Hours Needed",IF(AND(E75="Temporary Authorization",IFERROR(G75&gt;Assumptions!$G$5,FALSE)),"Duration Review",IF(OR(I75="Resolved",I75="No Follow-Up Needed"),"Complete",IF(J75="","Due Date Needed",IF(J75&lt;TODAY(),"Overdue",IF(J75&lt;=TODAY()+Assumptions!$G$6,"Due Soon","Open"))))))))</f>
        <v/>
      </c>
    </row>
    <row r="76" ht="32" customHeight="1">
      <c r="A76" s="29" t="n"/>
      <c r="B76" s="14" t="n"/>
      <c r="C76" s="15" t="n"/>
      <c r="D76" s="16" t="n"/>
      <c r="E76" s="15" t="n"/>
      <c r="F76" s="15" t="n"/>
      <c r="G76" s="30" t="n"/>
      <c r="H76" s="15" t="n"/>
      <c r="I76" s="16" t="n"/>
      <c r="J76" s="29" t="n"/>
      <c r="K76" s="15" t="n"/>
      <c r="L76" s="32">
        <f>IF(A76="","",IF(OR(I76="Resolved",I76="No Follow-Up Needed"),"",IFERROR(MAX(0,TODAY()-A76),"")))</f>
        <v/>
      </c>
      <c r="M76" s="21">
        <f>IF(A76="","",IF(OR(C76="",D76="",E76="",F76="",H76="",I76=""),"Details Needed",IF(AND(E76="Temporary Authorization",G76=""),"Hours Needed",IF(AND(E76="Temporary Authorization",IFERROR(G76&gt;Assumptions!$G$5,FALSE)),"Duration Review",IF(OR(I76="Resolved",I76="No Follow-Up Needed"),"Complete",IF(J76="","Due Date Needed",IF(J76&lt;TODAY(),"Overdue",IF(J76&lt;=TODAY()+Assumptions!$G$6,"Due Soon","Open"))))))))</f>
        <v/>
      </c>
    </row>
    <row r="77" ht="32" customHeight="1">
      <c r="A77" s="29" t="n"/>
      <c r="B77" s="14" t="n"/>
      <c r="C77" s="15" t="n"/>
      <c r="D77" s="16" t="n"/>
      <c r="E77" s="15" t="n"/>
      <c r="F77" s="15" t="n"/>
      <c r="G77" s="30" t="n"/>
      <c r="H77" s="15" t="n"/>
      <c r="I77" s="16" t="n"/>
      <c r="J77" s="29" t="n"/>
      <c r="K77" s="15" t="n"/>
      <c r="L77" s="31">
        <f>IF(A77="","",IF(OR(I77="Resolved",I77="No Follow-Up Needed"),"",IFERROR(MAX(0,TODAY()-A77),"")))</f>
        <v/>
      </c>
      <c r="M77" s="19">
        <f>IF(A77="","",IF(OR(C77="",D77="",E77="",F77="",H77="",I77=""),"Details Needed",IF(AND(E77="Temporary Authorization",G77=""),"Hours Needed",IF(AND(E77="Temporary Authorization",IFERROR(G77&gt;Assumptions!$G$5,FALSE)),"Duration Review",IF(OR(I77="Resolved",I77="No Follow-Up Needed"),"Complete",IF(J77="","Due Date Needed",IF(J77&lt;TODAY(),"Overdue",IF(J77&lt;=TODAY()+Assumptions!$G$6,"Due Soon","Open"))))))))</f>
        <v/>
      </c>
    </row>
    <row r="78" ht="32" customHeight="1">
      <c r="A78" s="29" t="n"/>
      <c r="B78" s="14" t="n"/>
      <c r="C78" s="15" t="n"/>
      <c r="D78" s="16" t="n"/>
      <c r="E78" s="15" t="n"/>
      <c r="F78" s="15" t="n"/>
      <c r="G78" s="30" t="n"/>
      <c r="H78" s="15" t="n"/>
      <c r="I78" s="16" t="n"/>
      <c r="J78" s="29" t="n"/>
      <c r="K78" s="15" t="n"/>
      <c r="L78" s="32">
        <f>IF(A78="","",IF(OR(I78="Resolved",I78="No Follow-Up Needed"),"",IFERROR(MAX(0,TODAY()-A78),"")))</f>
        <v/>
      </c>
      <c r="M78" s="21">
        <f>IF(A78="","",IF(OR(C78="",D78="",E78="",F78="",H78="",I78=""),"Details Needed",IF(AND(E78="Temporary Authorization",G78=""),"Hours Needed",IF(AND(E78="Temporary Authorization",IFERROR(G78&gt;Assumptions!$G$5,FALSE)),"Duration Review",IF(OR(I78="Resolved",I78="No Follow-Up Needed"),"Complete",IF(J78="","Due Date Needed",IF(J78&lt;TODAY(),"Overdue",IF(J78&lt;=TODAY()+Assumptions!$G$6,"Due Soon","Open"))))))))</f>
        <v/>
      </c>
    </row>
    <row r="79" ht="32" customHeight="1">
      <c r="A79" s="29" t="n"/>
      <c r="B79" s="14" t="n"/>
      <c r="C79" s="15" t="n"/>
      <c r="D79" s="16" t="n"/>
      <c r="E79" s="15" t="n"/>
      <c r="F79" s="15" t="n"/>
      <c r="G79" s="30" t="n"/>
      <c r="H79" s="15" t="n"/>
      <c r="I79" s="16" t="n"/>
      <c r="J79" s="29" t="n"/>
      <c r="K79" s="15" t="n"/>
      <c r="L79" s="31">
        <f>IF(A79="","",IF(OR(I79="Resolved",I79="No Follow-Up Needed"),"",IFERROR(MAX(0,TODAY()-A79),"")))</f>
        <v/>
      </c>
      <c r="M79" s="19">
        <f>IF(A79="","",IF(OR(C79="",D79="",E79="",F79="",H79="",I79=""),"Details Needed",IF(AND(E79="Temporary Authorization",G79=""),"Hours Needed",IF(AND(E79="Temporary Authorization",IFERROR(G79&gt;Assumptions!$G$5,FALSE)),"Duration Review",IF(OR(I79="Resolved",I79="No Follow-Up Needed"),"Complete",IF(J79="","Due Date Needed",IF(J79&lt;TODAY(),"Overdue",IF(J79&lt;=TODAY()+Assumptions!$G$6,"Due Soon","Open"))))))))</f>
        <v/>
      </c>
    </row>
    <row r="80" ht="32" customHeight="1">
      <c r="A80" s="29" t="n"/>
      <c r="B80" s="14" t="n"/>
      <c r="C80" s="15" t="n"/>
      <c r="D80" s="16" t="n"/>
      <c r="E80" s="15" t="n"/>
      <c r="F80" s="15" t="n"/>
      <c r="G80" s="30" t="n"/>
      <c r="H80" s="15" t="n"/>
      <c r="I80" s="16" t="n"/>
      <c r="J80" s="29" t="n"/>
      <c r="K80" s="15" t="n"/>
      <c r="L80" s="32">
        <f>IF(A80="","",IF(OR(I80="Resolved",I80="No Follow-Up Needed"),"",IFERROR(MAX(0,TODAY()-A80),"")))</f>
        <v/>
      </c>
      <c r="M80" s="21">
        <f>IF(A80="","",IF(OR(C80="",D80="",E80="",F80="",H80="",I80=""),"Details Needed",IF(AND(E80="Temporary Authorization",G80=""),"Hours Needed",IF(AND(E80="Temporary Authorization",IFERROR(G80&gt;Assumptions!$G$5,FALSE)),"Duration Review",IF(OR(I80="Resolved",I80="No Follow-Up Needed"),"Complete",IF(J80="","Due Date Needed",IF(J80&lt;TODAY(),"Overdue",IF(J80&lt;=TODAY()+Assumptions!$G$6,"Due Soon","Open"))))))))</f>
        <v/>
      </c>
    </row>
    <row r="81" ht="32" customHeight="1">
      <c r="A81" s="29" t="n"/>
      <c r="B81" s="14" t="n"/>
      <c r="C81" s="15" t="n"/>
      <c r="D81" s="16" t="n"/>
      <c r="E81" s="15" t="n"/>
      <c r="F81" s="15" t="n"/>
      <c r="G81" s="30" t="n"/>
      <c r="H81" s="15" t="n"/>
      <c r="I81" s="16" t="n"/>
      <c r="J81" s="29" t="n"/>
      <c r="K81" s="15" t="n"/>
      <c r="L81" s="31">
        <f>IF(A81="","",IF(OR(I81="Resolved",I81="No Follow-Up Needed"),"",IFERROR(MAX(0,TODAY()-A81),"")))</f>
        <v/>
      </c>
      <c r="M81" s="19">
        <f>IF(A81="","",IF(OR(C81="",D81="",E81="",F81="",H81="",I81=""),"Details Needed",IF(AND(E81="Temporary Authorization",G81=""),"Hours Needed",IF(AND(E81="Temporary Authorization",IFERROR(G81&gt;Assumptions!$G$5,FALSE)),"Duration Review",IF(OR(I81="Resolved",I81="No Follow-Up Needed"),"Complete",IF(J81="","Due Date Needed",IF(J81&lt;TODAY(),"Overdue",IF(J81&lt;=TODAY()+Assumptions!$G$6,"Due Soon","Open"))))))))</f>
        <v/>
      </c>
    </row>
    <row r="82" ht="32" customHeight="1">
      <c r="A82" s="29" t="n"/>
      <c r="B82" s="14" t="n"/>
      <c r="C82" s="15" t="n"/>
      <c r="D82" s="16" t="n"/>
      <c r="E82" s="15" t="n"/>
      <c r="F82" s="15" t="n"/>
      <c r="G82" s="30" t="n"/>
      <c r="H82" s="15" t="n"/>
      <c r="I82" s="16" t="n"/>
      <c r="J82" s="29" t="n"/>
      <c r="K82" s="15" t="n"/>
      <c r="L82" s="32">
        <f>IF(A82="","",IF(OR(I82="Resolved",I82="No Follow-Up Needed"),"",IFERROR(MAX(0,TODAY()-A82),"")))</f>
        <v/>
      </c>
      <c r="M82" s="21">
        <f>IF(A82="","",IF(OR(C82="",D82="",E82="",F82="",H82="",I82=""),"Details Needed",IF(AND(E82="Temporary Authorization",G82=""),"Hours Needed",IF(AND(E82="Temporary Authorization",IFERROR(G82&gt;Assumptions!$G$5,FALSE)),"Duration Review",IF(OR(I82="Resolved",I82="No Follow-Up Needed"),"Complete",IF(J82="","Due Date Needed",IF(J82&lt;TODAY(),"Overdue",IF(J82&lt;=TODAY()+Assumptions!$G$6,"Due Soon","Open"))))))))</f>
        <v/>
      </c>
    </row>
    <row r="83" ht="32" customHeight="1">
      <c r="A83" s="29" t="n"/>
      <c r="B83" s="14" t="n"/>
      <c r="C83" s="15" t="n"/>
      <c r="D83" s="16" t="n"/>
      <c r="E83" s="15" t="n"/>
      <c r="F83" s="15" t="n"/>
      <c r="G83" s="30" t="n"/>
      <c r="H83" s="15" t="n"/>
      <c r="I83" s="16" t="n"/>
      <c r="J83" s="29" t="n"/>
      <c r="K83" s="15" t="n"/>
      <c r="L83" s="31">
        <f>IF(A83="","",IF(OR(I83="Resolved",I83="No Follow-Up Needed"),"",IFERROR(MAX(0,TODAY()-A83),"")))</f>
        <v/>
      </c>
      <c r="M83" s="19">
        <f>IF(A83="","",IF(OR(C83="",D83="",E83="",F83="",H83="",I83=""),"Details Needed",IF(AND(E83="Temporary Authorization",G83=""),"Hours Needed",IF(AND(E83="Temporary Authorization",IFERROR(G83&gt;Assumptions!$G$5,FALSE)),"Duration Review",IF(OR(I83="Resolved",I83="No Follow-Up Needed"),"Complete",IF(J83="","Due Date Needed",IF(J83&lt;TODAY(),"Overdue",IF(J83&lt;=TODAY()+Assumptions!$G$6,"Due Soon","Open"))))))))</f>
        <v/>
      </c>
    </row>
    <row r="84" ht="32" customHeight="1">
      <c r="A84" s="29" t="n"/>
      <c r="B84" s="14" t="n"/>
      <c r="C84" s="15" t="n"/>
      <c r="D84" s="16" t="n"/>
      <c r="E84" s="15" t="n"/>
      <c r="F84" s="15" t="n"/>
      <c r="G84" s="30" t="n"/>
      <c r="H84" s="15" t="n"/>
      <c r="I84" s="16" t="n"/>
      <c r="J84" s="29" t="n"/>
      <c r="K84" s="15" t="n"/>
      <c r="L84" s="32">
        <f>IF(A84="","",IF(OR(I84="Resolved",I84="No Follow-Up Needed"),"",IFERROR(MAX(0,TODAY()-A84),"")))</f>
        <v/>
      </c>
      <c r="M84" s="21">
        <f>IF(A84="","",IF(OR(C84="",D84="",E84="",F84="",H84="",I84=""),"Details Needed",IF(AND(E84="Temporary Authorization",G84=""),"Hours Needed",IF(AND(E84="Temporary Authorization",IFERROR(G84&gt;Assumptions!$G$5,FALSE)),"Duration Review",IF(OR(I84="Resolved",I84="No Follow-Up Needed"),"Complete",IF(J84="","Due Date Needed",IF(J84&lt;TODAY(),"Overdue",IF(J84&lt;=TODAY()+Assumptions!$G$6,"Due Soon","Open"))))))))</f>
        <v/>
      </c>
    </row>
    <row r="85" ht="32" customHeight="1">
      <c r="A85" s="29" t="n"/>
      <c r="B85" s="14" t="n"/>
      <c r="C85" s="15" t="n"/>
      <c r="D85" s="16" t="n"/>
      <c r="E85" s="15" t="n"/>
      <c r="F85" s="15" t="n"/>
      <c r="G85" s="30" t="n"/>
      <c r="H85" s="15" t="n"/>
      <c r="I85" s="16" t="n"/>
      <c r="J85" s="29" t="n"/>
      <c r="K85" s="15" t="n"/>
      <c r="L85" s="31">
        <f>IF(A85="","",IF(OR(I85="Resolved",I85="No Follow-Up Needed"),"",IFERROR(MAX(0,TODAY()-A85),"")))</f>
        <v/>
      </c>
      <c r="M85" s="19">
        <f>IF(A85="","",IF(OR(C85="",D85="",E85="",F85="",H85="",I85=""),"Details Needed",IF(AND(E85="Temporary Authorization",G85=""),"Hours Needed",IF(AND(E85="Temporary Authorization",IFERROR(G85&gt;Assumptions!$G$5,FALSE)),"Duration Review",IF(OR(I85="Resolved",I85="No Follow-Up Needed"),"Complete",IF(J85="","Due Date Needed",IF(J85&lt;TODAY(),"Overdue",IF(J85&lt;=TODAY()+Assumptions!$G$6,"Due Soon","Open"))))))))</f>
        <v/>
      </c>
    </row>
    <row r="86" ht="32" customHeight="1">
      <c r="A86" s="29" t="n"/>
      <c r="B86" s="14" t="n"/>
      <c r="C86" s="15" t="n"/>
      <c r="D86" s="16" t="n"/>
      <c r="E86" s="15" t="n"/>
      <c r="F86" s="15" t="n"/>
      <c r="G86" s="30" t="n"/>
      <c r="H86" s="15" t="n"/>
      <c r="I86" s="16" t="n"/>
      <c r="J86" s="29" t="n"/>
      <c r="K86" s="15" t="n"/>
      <c r="L86" s="32">
        <f>IF(A86="","",IF(OR(I86="Resolved",I86="No Follow-Up Needed"),"",IFERROR(MAX(0,TODAY()-A86),"")))</f>
        <v/>
      </c>
      <c r="M86" s="21">
        <f>IF(A86="","",IF(OR(C86="",D86="",E86="",F86="",H86="",I86=""),"Details Needed",IF(AND(E86="Temporary Authorization",G86=""),"Hours Needed",IF(AND(E86="Temporary Authorization",IFERROR(G86&gt;Assumptions!$G$5,FALSE)),"Duration Review",IF(OR(I86="Resolved",I86="No Follow-Up Needed"),"Complete",IF(J86="","Due Date Needed",IF(J86&lt;TODAY(),"Overdue",IF(J86&lt;=TODAY()+Assumptions!$G$6,"Due Soon","Open"))))))))</f>
        <v/>
      </c>
    </row>
    <row r="87" ht="32" customHeight="1">
      <c r="A87" s="29" t="n"/>
      <c r="B87" s="14" t="n"/>
      <c r="C87" s="15" t="n"/>
      <c r="D87" s="16" t="n"/>
      <c r="E87" s="15" t="n"/>
      <c r="F87" s="15" t="n"/>
      <c r="G87" s="30" t="n"/>
      <c r="H87" s="15" t="n"/>
      <c r="I87" s="16" t="n"/>
      <c r="J87" s="29" t="n"/>
      <c r="K87" s="15" t="n"/>
      <c r="L87" s="31">
        <f>IF(A87="","",IF(OR(I87="Resolved",I87="No Follow-Up Needed"),"",IFERROR(MAX(0,TODAY()-A87),"")))</f>
        <v/>
      </c>
      <c r="M87" s="19">
        <f>IF(A87="","",IF(OR(C87="",D87="",E87="",F87="",H87="",I87=""),"Details Needed",IF(AND(E87="Temporary Authorization",G87=""),"Hours Needed",IF(AND(E87="Temporary Authorization",IFERROR(G87&gt;Assumptions!$G$5,FALSE)),"Duration Review",IF(OR(I87="Resolved",I87="No Follow-Up Needed"),"Complete",IF(J87="","Due Date Needed",IF(J87&lt;TODAY(),"Overdue",IF(J87&lt;=TODAY()+Assumptions!$G$6,"Due Soon","Open"))))))))</f>
        <v/>
      </c>
    </row>
    <row r="88" ht="32" customHeight="1">
      <c r="A88" s="29" t="n"/>
      <c r="B88" s="14" t="n"/>
      <c r="C88" s="15" t="n"/>
      <c r="D88" s="16" t="n"/>
      <c r="E88" s="15" t="n"/>
      <c r="F88" s="15" t="n"/>
      <c r="G88" s="30" t="n"/>
      <c r="H88" s="15" t="n"/>
      <c r="I88" s="16" t="n"/>
      <c r="J88" s="29" t="n"/>
      <c r="K88" s="15" t="n"/>
      <c r="L88" s="32">
        <f>IF(A88="","",IF(OR(I88="Resolved",I88="No Follow-Up Needed"),"",IFERROR(MAX(0,TODAY()-A88),"")))</f>
        <v/>
      </c>
      <c r="M88" s="21">
        <f>IF(A88="","",IF(OR(C88="",D88="",E88="",F88="",H88="",I88=""),"Details Needed",IF(AND(E88="Temporary Authorization",G88=""),"Hours Needed",IF(AND(E88="Temporary Authorization",IFERROR(G88&gt;Assumptions!$G$5,FALSE)),"Duration Review",IF(OR(I88="Resolved",I88="No Follow-Up Needed"),"Complete",IF(J88="","Due Date Needed",IF(J88&lt;TODAY(),"Overdue",IF(J88&lt;=TODAY()+Assumptions!$G$6,"Due Soon","Open"))))))))</f>
        <v/>
      </c>
    </row>
    <row r="89" ht="32" customHeight="1">
      <c r="A89" s="29" t="n"/>
      <c r="B89" s="14" t="n"/>
      <c r="C89" s="15" t="n"/>
      <c r="D89" s="16" t="n"/>
      <c r="E89" s="15" t="n"/>
      <c r="F89" s="15" t="n"/>
      <c r="G89" s="30" t="n"/>
      <c r="H89" s="15" t="n"/>
      <c r="I89" s="16" t="n"/>
      <c r="J89" s="29" t="n"/>
      <c r="K89" s="15" t="n"/>
      <c r="L89" s="31">
        <f>IF(A89="","",IF(OR(I89="Resolved",I89="No Follow-Up Needed"),"",IFERROR(MAX(0,TODAY()-A89),"")))</f>
        <v/>
      </c>
      <c r="M89" s="19">
        <f>IF(A89="","",IF(OR(C89="",D89="",E89="",F89="",H89="",I89=""),"Details Needed",IF(AND(E89="Temporary Authorization",G89=""),"Hours Needed",IF(AND(E89="Temporary Authorization",IFERROR(G89&gt;Assumptions!$G$5,FALSE)),"Duration Review",IF(OR(I89="Resolved",I89="No Follow-Up Needed"),"Complete",IF(J89="","Due Date Needed",IF(J89&lt;TODAY(),"Overdue",IF(J89&lt;=TODAY()+Assumptions!$G$6,"Due Soon","Open"))))))))</f>
        <v/>
      </c>
    </row>
    <row r="90" ht="32" customHeight="1">
      <c r="A90" s="29" t="n"/>
      <c r="B90" s="14" t="n"/>
      <c r="C90" s="15" t="n"/>
      <c r="D90" s="16" t="n"/>
      <c r="E90" s="15" t="n"/>
      <c r="F90" s="15" t="n"/>
      <c r="G90" s="30" t="n"/>
      <c r="H90" s="15" t="n"/>
      <c r="I90" s="16" t="n"/>
      <c r="J90" s="29" t="n"/>
      <c r="K90" s="15" t="n"/>
      <c r="L90" s="32">
        <f>IF(A90="","",IF(OR(I90="Resolved",I90="No Follow-Up Needed"),"",IFERROR(MAX(0,TODAY()-A90),"")))</f>
        <v/>
      </c>
      <c r="M90" s="21">
        <f>IF(A90="","",IF(OR(C90="",D90="",E90="",F90="",H90="",I90=""),"Details Needed",IF(AND(E90="Temporary Authorization",G90=""),"Hours Needed",IF(AND(E90="Temporary Authorization",IFERROR(G90&gt;Assumptions!$G$5,FALSE)),"Duration Review",IF(OR(I90="Resolved",I90="No Follow-Up Needed"),"Complete",IF(J90="","Due Date Needed",IF(J90&lt;TODAY(),"Overdue",IF(J90&lt;=TODAY()+Assumptions!$G$6,"Due Soon","Open"))))))))</f>
        <v/>
      </c>
    </row>
    <row r="91" ht="32" customHeight="1">
      <c r="A91" s="29" t="n"/>
      <c r="B91" s="14" t="n"/>
      <c r="C91" s="15" t="n"/>
      <c r="D91" s="16" t="n"/>
      <c r="E91" s="15" t="n"/>
      <c r="F91" s="15" t="n"/>
      <c r="G91" s="30" t="n"/>
      <c r="H91" s="15" t="n"/>
      <c r="I91" s="16" t="n"/>
      <c r="J91" s="29" t="n"/>
      <c r="K91" s="15" t="n"/>
      <c r="L91" s="31">
        <f>IF(A91="","",IF(OR(I91="Resolved",I91="No Follow-Up Needed"),"",IFERROR(MAX(0,TODAY()-A91),"")))</f>
        <v/>
      </c>
      <c r="M91" s="19">
        <f>IF(A91="","",IF(OR(C91="",D91="",E91="",F91="",H91="",I91=""),"Details Needed",IF(AND(E91="Temporary Authorization",G91=""),"Hours Needed",IF(AND(E91="Temporary Authorization",IFERROR(G91&gt;Assumptions!$G$5,FALSE)),"Duration Review",IF(OR(I91="Resolved",I91="No Follow-Up Needed"),"Complete",IF(J91="","Due Date Needed",IF(J91&lt;TODAY(),"Overdue",IF(J91&lt;=TODAY()+Assumptions!$G$6,"Due Soon","Open"))))))))</f>
        <v/>
      </c>
    </row>
    <row r="92" ht="32" customHeight="1">
      <c r="A92" s="29" t="n"/>
      <c r="B92" s="14" t="n"/>
      <c r="C92" s="15" t="n"/>
      <c r="D92" s="16" t="n"/>
      <c r="E92" s="15" t="n"/>
      <c r="F92" s="15" t="n"/>
      <c r="G92" s="30" t="n"/>
      <c r="H92" s="15" t="n"/>
      <c r="I92" s="16" t="n"/>
      <c r="J92" s="29" t="n"/>
      <c r="K92" s="15" t="n"/>
      <c r="L92" s="32">
        <f>IF(A92="","",IF(OR(I92="Resolved",I92="No Follow-Up Needed"),"",IFERROR(MAX(0,TODAY()-A92),"")))</f>
        <v/>
      </c>
      <c r="M92" s="21">
        <f>IF(A92="","",IF(OR(C92="",D92="",E92="",F92="",H92="",I92=""),"Details Needed",IF(AND(E92="Temporary Authorization",G92=""),"Hours Needed",IF(AND(E92="Temporary Authorization",IFERROR(G92&gt;Assumptions!$G$5,FALSE)),"Duration Review",IF(OR(I92="Resolved",I92="No Follow-Up Needed"),"Complete",IF(J92="","Due Date Needed",IF(J92&lt;TODAY(),"Overdue",IF(J92&lt;=TODAY()+Assumptions!$G$6,"Due Soon","Open"))))))))</f>
        <v/>
      </c>
    </row>
    <row r="93" ht="32" customHeight="1">
      <c r="A93" s="29" t="n"/>
      <c r="B93" s="14" t="n"/>
      <c r="C93" s="15" t="n"/>
      <c r="D93" s="16" t="n"/>
      <c r="E93" s="15" t="n"/>
      <c r="F93" s="15" t="n"/>
      <c r="G93" s="30" t="n"/>
      <c r="H93" s="15" t="n"/>
      <c r="I93" s="16" t="n"/>
      <c r="J93" s="29" t="n"/>
      <c r="K93" s="15" t="n"/>
      <c r="L93" s="31">
        <f>IF(A93="","",IF(OR(I93="Resolved",I93="No Follow-Up Needed"),"",IFERROR(MAX(0,TODAY()-A93),"")))</f>
        <v/>
      </c>
      <c r="M93" s="19">
        <f>IF(A93="","",IF(OR(C93="",D93="",E93="",F93="",H93="",I93=""),"Details Needed",IF(AND(E93="Temporary Authorization",G93=""),"Hours Needed",IF(AND(E93="Temporary Authorization",IFERROR(G93&gt;Assumptions!$G$5,FALSE)),"Duration Review",IF(OR(I93="Resolved",I93="No Follow-Up Needed"),"Complete",IF(J93="","Due Date Needed",IF(J93&lt;TODAY(),"Overdue",IF(J93&lt;=TODAY()+Assumptions!$G$6,"Due Soon","Open"))))))))</f>
        <v/>
      </c>
    </row>
    <row r="94" ht="32" customHeight="1">
      <c r="A94" s="29" t="n"/>
      <c r="B94" s="14" t="n"/>
      <c r="C94" s="15" t="n"/>
      <c r="D94" s="16" t="n"/>
      <c r="E94" s="15" t="n"/>
      <c r="F94" s="15" t="n"/>
      <c r="G94" s="30" t="n"/>
      <c r="H94" s="15" t="n"/>
      <c r="I94" s="16" t="n"/>
      <c r="J94" s="29" t="n"/>
      <c r="K94" s="15" t="n"/>
      <c r="L94" s="32">
        <f>IF(A94="","",IF(OR(I94="Resolved",I94="No Follow-Up Needed"),"",IFERROR(MAX(0,TODAY()-A94),"")))</f>
        <v/>
      </c>
      <c r="M94" s="21">
        <f>IF(A94="","",IF(OR(C94="",D94="",E94="",F94="",H94="",I94=""),"Details Needed",IF(AND(E94="Temporary Authorization",G94=""),"Hours Needed",IF(AND(E94="Temporary Authorization",IFERROR(G94&gt;Assumptions!$G$5,FALSE)),"Duration Review",IF(OR(I94="Resolved",I94="No Follow-Up Needed"),"Complete",IF(J94="","Due Date Needed",IF(J94&lt;TODAY(),"Overdue",IF(J94&lt;=TODAY()+Assumptions!$G$6,"Due Soon","Open"))))))))</f>
        <v/>
      </c>
    </row>
    <row r="95" ht="32" customHeight="1">
      <c r="A95" s="29" t="n"/>
      <c r="B95" s="14" t="n"/>
      <c r="C95" s="15" t="n"/>
      <c r="D95" s="16" t="n"/>
      <c r="E95" s="15" t="n"/>
      <c r="F95" s="15" t="n"/>
      <c r="G95" s="30" t="n"/>
      <c r="H95" s="15" t="n"/>
      <c r="I95" s="16" t="n"/>
      <c r="J95" s="29" t="n"/>
      <c r="K95" s="15" t="n"/>
      <c r="L95" s="31">
        <f>IF(A95="","",IF(OR(I95="Resolved",I95="No Follow-Up Needed"),"",IFERROR(MAX(0,TODAY()-A95),"")))</f>
        <v/>
      </c>
      <c r="M95" s="19">
        <f>IF(A95="","",IF(OR(C95="",D95="",E95="",F95="",H95="",I95=""),"Details Needed",IF(AND(E95="Temporary Authorization",G95=""),"Hours Needed",IF(AND(E95="Temporary Authorization",IFERROR(G95&gt;Assumptions!$G$5,FALSE)),"Duration Review",IF(OR(I95="Resolved",I95="No Follow-Up Needed"),"Complete",IF(J95="","Due Date Needed",IF(J95&lt;TODAY(),"Overdue",IF(J95&lt;=TODAY()+Assumptions!$G$6,"Due Soon","Open"))))))))</f>
        <v/>
      </c>
    </row>
    <row r="96" ht="32" customHeight="1">
      <c r="A96" s="29" t="n"/>
      <c r="B96" s="14" t="n"/>
      <c r="C96" s="15" t="n"/>
      <c r="D96" s="16" t="n"/>
      <c r="E96" s="15" t="n"/>
      <c r="F96" s="15" t="n"/>
      <c r="G96" s="30" t="n"/>
      <c r="H96" s="15" t="n"/>
      <c r="I96" s="16" t="n"/>
      <c r="J96" s="29" t="n"/>
      <c r="K96" s="15" t="n"/>
      <c r="L96" s="32">
        <f>IF(A96="","",IF(OR(I96="Resolved",I96="No Follow-Up Needed"),"",IFERROR(MAX(0,TODAY()-A96),"")))</f>
        <v/>
      </c>
      <c r="M96" s="21">
        <f>IF(A96="","",IF(OR(C96="",D96="",E96="",F96="",H96="",I96=""),"Details Needed",IF(AND(E96="Temporary Authorization",G96=""),"Hours Needed",IF(AND(E96="Temporary Authorization",IFERROR(G96&gt;Assumptions!$G$5,FALSE)),"Duration Review",IF(OR(I96="Resolved",I96="No Follow-Up Needed"),"Complete",IF(J96="","Due Date Needed",IF(J96&lt;TODAY(),"Overdue",IF(J96&lt;=TODAY()+Assumptions!$G$6,"Due Soon","Open"))))))))</f>
        <v/>
      </c>
    </row>
    <row r="97" ht="32" customHeight="1">
      <c r="A97" s="29" t="n"/>
      <c r="B97" s="14" t="n"/>
      <c r="C97" s="15" t="n"/>
      <c r="D97" s="16" t="n"/>
      <c r="E97" s="15" t="n"/>
      <c r="F97" s="15" t="n"/>
      <c r="G97" s="30" t="n"/>
      <c r="H97" s="15" t="n"/>
      <c r="I97" s="16" t="n"/>
      <c r="J97" s="29" t="n"/>
      <c r="K97" s="15" t="n"/>
      <c r="L97" s="31">
        <f>IF(A97="","",IF(OR(I97="Resolved",I97="No Follow-Up Needed"),"",IFERROR(MAX(0,TODAY()-A97),"")))</f>
        <v/>
      </c>
      <c r="M97" s="19">
        <f>IF(A97="","",IF(OR(C97="",D97="",E97="",F97="",H97="",I97=""),"Details Needed",IF(AND(E97="Temporary Authorization",G97=""),"Hours Needed",IF(AND(E97="Temporary Authorization",IFERROR(G97&gt;Assumptions!$G$5,FALSE)),"Duration Review",IF(OR(I97="Resolved",I97="No Follow-Up Needed"),"Complete",IF(J97="","Due Date Needed",IF(J97&lt;TODAY(),"Overdue",IF(J97&lt;=TODAY()+Assumptions!$G$6,"Due Soon","Open"))))))))</f>
        <v/>
      </c>
    </row>
    <row r="98" ht="32" customHeight="1">
      <c r="A98" s="29" t="n"/>
      <c r="B98" s="14" t="n"/>
      <c r="C98" s="15" t="n"/>
      <c r="D98" s="16" t="n"/>
      <c r="E98" s="15" t="n"/>
      <c r="F98" s="15" t="n"/>
      <c r="G98" s="30" t="n"/>
      <c r="H98" s="15" t="n"/>
      <c r="I98" s="16" t="n"/>
      <c r="J98" s="29" t="n"/>
      <c r="K98" s="15" t="n"/>
      <c r="L98" s="32">
        <f>IF(A98="","",IF(OR(I98="Resolved",I98="No Follow-Up Needed"),"",IFERROR(MAX(0,TODAY()-A98),"")))</f>
        <v/>
      </c>
      <c r="M98" s="21">
        <f>IF(A98="","",IF(OR(C98="",D98="",E98="",F98="",H98="",I98=""),"Details Needed",IF(AND(E98="Temporary Authorization",G98=""),"Hours Needed",IF(AND(E98="Temporary Authorization",IFERROR(G98&gt;Assumptions!$G$5,FALSE)),"Duration Review",IF(OR(I98="Resolved",I98="No Follow-Up Needed"),"Complete",IF(J98="","Due Date Needed",IF(J98&lt;TODAY(),"Overdue",IF(J98&lt;=TODAY()+Assumptions!$G$6,"Due Soon","Open"))))))))</f>
        <v/>
      </c>
    </row>
    <row r="99" ht="32" customHeight="1">
      <c r="A99" s="29" t="n"/>
      <c r="B99" s="14" t="n"/>
      <c r="C99" s="15" t="n"/>
      <c r="D99" s="16" t="n"/>
      <c r="E99" s="15" t="n"/>
      <c r="F99" s="15" t="n"/>
      <c r="G99" s="30" t="n"/>
      <c r="H99" s="15" t="n"/>
      <c r="I99" s="16" t="n"/>
      <c r="J99" s="29" t="n"/>
      <c r="K99" s="15" t="n"/>
      <c r="L99" s="31">
        <f>IF(A99="","",IF(OR(I99="Resolved",I99="No Follow-Up Needed"),"",IFERROR(MAX(0,TODAY()-A99),"")))</f>
        <v/>
      </c>
      <c r="M99" s="19">
        <f>IF(A99="","",IF(OR(C99="",D99="",E99="",F99="",H99="",I99=""),"Details Needed",IF(AND(E99="Temporary Authorization",G99=""),"Hours Needed",IF(AND(E99="Temporary Authorization",IFERROR(G99&gt;Assumptions!$G$5,FALSE)),"Duration Review",IF(OR(I99="Resolved",I99="No Follow-Up Needed"),"Complete",IF(J99="","Due Date Needed",IF(J99&lt;TODAY(),"Overdue",IF(J99&lt;=TODAY()+Assumptions!$G$6,"Due Soon","Open"))))))))</f>
        <v/>
      </c>
    </row>
    <row r="100" ht="32" customHeight="1">
      <c r="A100" s="29" t="n"/>
      <c r="B100" s="14" t="n"/>
      <c r="C100" s="15" t="n"/>
      <c r="D100" s="16" t="n"/>
      <c r="E100" s="15" t="n"/>
      <c r="F100" s="15" t="n"/>
      <c r="G100" s="30" t="n"/>
      <c r="H100" s="15" t="n"/>
      <c r="I100" s="16" t="n"/>
      <c r="J100" s="29" t="n"/>
      <c r="K100" s="15" t="n"/>
      <c r="L100" s="32">
        <f>IF(A100="","",IF(OR(I100="Resolved",I100="No Follow-Up Needed"),"",IFERROR(MAX(0,TODAY()-A100),"")))</f>
        <v/>
      </c>
      <c r="M100" s="21">
        <f>IF(A100="","",IF(OR(C100="",D100="",E100="",F100="",H100="",I100=""),"Details Needed",IF(AND(E100="Temporary Authorization",G100=""),"Hours Needed",IF(AND(E100="Temporary Authorization",IFERROR(G100&gt;Assumptions!$G$5,FALSE)),"Duration Review",IF(OR(I100="Resolved",I100="No Follow-Up Needed"),"Complete",IF(J100="","Due Date Needed",IF(J100&lt;TODAY(),"Overdue",IF(J100&lt;=TODAY()+Assumptions!$G$6,"Due Soon","Open"))))))))</f>
        <v/>
      </c>
    </row>
    <row r="101" ht="32" customHeight="1">
      <c r="A101" s="29" t="n"/>
      <c r="B101" s="14" t="n"/>
      <c r="C101" s="15" t="n"/>
      <c r="D101" s="16" t="n"/>
      <c r="E101" s="15" t="n"/>
      <c r="F101" s="15" t="n"/>
      <c r="G101" s="30" t="n"/>
      <c r="H101" s="15" t="n"/>
      <c r="I101" s="16" t="n"/>
      <c r="J101" s="29" t="n"/>
      <c r="K101" s="15" t="n"/>
      <c r="L101" s="31">
        <f>IF(A101="","",IF(OR(I101="Resolved",I101="No Follow-Up Needed"),"",IFERROR(MAX(0,TODAY()-A101),"")))</f>
        <v/>
      </c>
      <c r="M101" s="19">
        <f>IF(A101="","",IF(OR(C101="",D101="",E101="",F101="",H101="",I101=""),"Details Needed",IF(AND(E101="Temporary Authorization",G101=""),"Hours Needed",IF(AND(E101="Temporary Authorization",IFERROR(G101&gt;Assumptions!$G$5,FALSE)),"Duration Review",IF(OR(I101="Resolved",I101="No Follow-Up Needed"),"Complete",IF(J101="","Due Date Needed",IF(J101&lt;TODAY(),"Overdue",IF(J101&lt;=TODAY()+Assumptions!$G$6,"Due Soon","Open"))))))))</f>
        <v/>
      </c>
    </row>
    <row r="102" ht="32" customHeight="1">
      <c r="A102" s="29" t="n"/>
      <c r="B102" s="14" t="n"/>
      <c r="C102" s="15" t="n"/>
      <c r="D102" s="16" t="n"/>
      <c r="E102" s="15" t="n"/>
      <c r="F102" s="15" t="n"/>
      <c r="G102" s="30" t="n"/>
      <c r="H102" s="15" t="n"/>
      <c r="I102" s="16" t="n"/>
      <c r="J102" s="29" t="n"/>
      <c r="K102" s="15" t="n"/>
      <c r="L102" s="32">
        <f>IF(A102="","",IF(OR(I102="Resolved",I102="No Follow-Up Needed"),"",IFERROR(MAX(0,TODAY()-A102),"")))</f>
        <v/>
      </c>
      <c r="M102" s="21">
        <f>IF(A102="","",IF(OR(C102="",D102="",E102="",F102="",H102="",I102=""),"Details Needed",IF(AND(E102="Temporary Authorization",G102=""),"Hours Needed",IF(AND(E102="Temporary Authorization",IFERROR(G102&gt;Assumptions!$G$5,FALSE)),"Duration Review",IF(OR(I102="Resolved",I102="No Follow-Up Needed"),"Complete",IF(J102="","Due Date Needed",IF(J102&lt;TODAY(),"Overdue",IF(J102&lt;=TODAY()+Assumptions!$G$6,"Due Soon","Open"))))))))</f>
        <v/>
      </c>
    </row>
    <row r="103" ht="32" customHeight="1">
      <c r="A103" s="29" t="n"/>
      <c r="B103" s="14" t="n"/>
      <c r="C103" s="15" t="n"/>
      <c r="D103" s="16" t="n"/>
      <c r="E103" s="15" t="n"/>
      <c r="F103" s="15" t="n"/>
      <c r="G103" s="30" t="n"/>
      <c r="H103" s="15" t="n"/>
      <c r="I103" s="16" t="n"/>
      <c r="J103" s="29" t="n"/>
      <c r="K103" s="15" t="n"/>
      <c r="L103" s="31">
        <f>IF(A103="","",IF(OR(I103="Resolved",I103="No Follow-Up Needed"),"",IFERROR(MAX(0,TODAY()-A103),"")))</f>
        <v/>
      </c>
      <c r="M103" s="19">
        <f>IF(A103="","",IF(OR(C103="",D103="",E103="",F103="",H103="",I103=""),"Details Needed",IF(AND(E103="Temporary Authorization",G103=""),"Hours Needed",IF(AND(E103="Temporary Authorization",IFERROR(G103&gt;Assumptions!$G$5,FALSE)),"Duration Review",IF(OR(I103="Resolved",I103="No Follow-Up Needed"),"Complete",IF(J103="","Due Date Needed",IF(J103&lt;TODAY(),"Overdue",IF(J103&lt;=TODAY()+Assumptions!$G$6,"Due Soon","Open"))))))))</f>
        <v/>
      </c>
    </row>
    <row r="104" ht="32" customHeight="1">
      <c r="A104" s="29" t="n"/>
      <c r="B104" s="14" t="n"/>
      <c r="C104" s="15" t="n"/>
      <c r="D104" s="16" t="n"/>
      <c r="E104" s="15" t="n"/>
      <c r="F104" s="15" t="n"/>
      <c r="G104" s="30" t="n"/>
      <c r="H104" s="15" t="n"/>
      <c r="I104" s="16" t="n"/>
      <c r="J104" s="29" t="n"/>
      <c r="K104" s="15" t="n"/>
      <c r="L104" s="32">
        <f>IF(A104="","",IF(OR(I104="Resolved",I104="No Follow-Up Needed"),"",IFERROR(MAX(0,TODAY()-A104),"")))</f>
        <v/>
      </c>
      <c r="M104" s="21">
        <f>IF(A104="","",IF(OR(C104="",D104="",E104="",F104="",H104="",I104=""),"Details Needed",IF(AND(E104="Temporary Authorization",G104=""),"Hours Needed",IF(AND(E104="Temporary Authorization",IFERROR(G104&gt;Assumptions!$G$5,FALSE)),"Duration Review",IF(OR(I104="Resolved",I104="No Follow-Up Needed"),"Complete",IF(J104="","Due Date Needed",IF(J104&lt;TODAY(),"Overdue",IF(J104&lt;=TODAY()+Assumptions!$G$6,"Due Soon","Open"))))))))</f>
        <v/>
      </c>
    </row>
  </sheetData>
  <autoFilter ref="A4:M104"/>
  <mergeCells count="1">
    <mergeCell ref="A1:M1"/>
  </mergeCells>
  <conditionalFormatting sqref="M5:M104">
    <cfRule type="expression" priority="1" dxfId="0" stopIfTrue="1">
      <formula>$M5="Overdue"</formula>
    </cfRule>
    <cfRule type="expression" priority="2" dxfId="0" stopIfTrue="1">
      <formula>OR($M5="Details Needed",$M5="Hours Needed",$M5="Duration Review",$M5="Due Date Needed")</formula>
    </cfRule>
    <cfRule type="expression" priority="3" dxfId="1" stopIfTrue="1">
      <formula>$M5="Due Soon"</formula>
    </cfRule>
    <cfRule type="expression" priority="4" dxfId="2" stopIfTrue="1">
      <formula>$M5="Complete"</formula>
    </cfRule>
  </conditionalFormatting>
  <dataValidations count="9">
    <dataValidation sqref="C5:C104" showDropDown="0" showInputMessage="1" showErrorMessage="1" allowBlank="0" errorTitle="Check Entry" error="Choose a facility from the editable Assumptions list." promptTitle="Facility" prompt="Select an available facility." type="list" errorStyle="stop">
      <formula1>'Assumptions'!$D$5:$D$8</formula1>
    </dataValidation>
    <dataValidation sqref="E5:E104" showDropDown="0" showInputMessage="1" showErrorMessage="1" allowBlank="0" errorTitle="Check Entry" error="Choose a exception type from the editable Assumptions list." promptTitle="Exception Type" prompt="Select an available exception type." type="list" errorStyle="stop">
      <formula1>'Assumptions'!$B$5:$B$9</formula1>
    </dataValidation>
    <dataValidation sqref="F5:F104" showDropDown="0" showInputMessage="1" showErrorMessage="1" allowBlank="0" errorTitle="Check Entry" error="Choose a access outcome from the editable Assumptions list." promptTitle="Access Outcome" prompt="Select an available access outcome." type="list" errorStyle="stop">
      <formula1>'Assumptions'!$C$5:$C$8</formula1>
    </dataValidation>
    <dataValidation sqref="H5:H104" showDropDown="0" showInputMessage="1" showErrorMessage="1" allowBlank="0" errorTitle="Check Entry" error="Choose a review owner from the editable Assumptions list." promptTitle="Review Owner" prompt="Select an available review owner." type="list" errorStyle="stop">
      <formula1>'Assumptions'!$E$5:$E$8</formula1>
    </dataValidation>
    <dataValidation sqref="I5:I104" showDropDown="0" showInputMessage="1" showErrorMessage="1" allowBlank="0" errorTitle="Check Entry" error="Choose a review status from the editable Assumptions list." promptTitle="Review Status" prompt="Select an available review status." type="list" errorStyle="stop">
      <formula1>'Assumptions'!$A$5:$A$8</formula1>
    </dataValidation>
    <dataValidation sqref="A5:A104 J5:J104" showDropDown="0" showInputMessage="1" showErrorMessage="1" allowBlank="0" errorTitle="Check Date" error="Enter a date within the editable allowed date range on Assumptions." promptTitle="Date Entry" prompt="Use MM/DD/YYYY and review the allowed range on Assumptions." type="date" errorStyle="stop" operator="between">
      <formula1>'Assumptions'!$G$8</formula1>
      <formula2>'Assumptions'!$G$9</formula2>
    </dataValidation>
    <dataValidation sqref="B5:B104" showDropDown="0" showInputMessage="1" showErrorMessage="1" allowBlank="0" errorTitle="Check Time" error="Enter a valid time of day." promptTitle="Event Time" prompt="Enter the local event time." type="decimal" errorStyle="stop" operator="between">
      <formula1>0</formula1>
      <formula2>0.99999</formula2>
    </dataValidation>
    <dataValidation sqref="G5:G104" showDropDown="0" showInputMessage="1" showErrorMessage="1" allowBlank="0" errorTitle="Check Hours" error="Enter zero or more hours within the editable maximum on Assumptions." promptTitle="Authorization Hours" prompt="Use this field only when a temporary authorization duration applies." type="decimal" errorStyle="stop" operator="between">
      <formula1>0</formula1>
      <formula2>'Assumptions'!$G$7</formula2>
    </dataValidation>
    <dataValidation sqref="D5:D104" showDropDown="0" showInputMessage="1" showErrorMessage="1" allowBlank="0" errorTitle="Check Unit" error="Enter a fictional unit label containing no more than 20 characters." promptTitle="Unit" prompt="Enter the fictional unit label associated with the event." type="custom" errorStyle="stop">
      <formula1>OR(D5="",AND(LEN(D5)&gt;=1,LEN(D5)&lt;=20))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/>
  </sheetPr>
  <dimension ref="A1:H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25" customWidth="1" min="3" max="3"/>
    <col width="37" customWidth="1" min="4" max="4"/>
    <col width="27" customWidth="1" min="5" max="5"/>
    <col width="38" customWidth="1" min="6" max="6"/>
    <col width="16" customWidth="1" min="7" max="7"/>
    <col width="40" customWidth="1" min="8" max="8"/>
  </cols>
  <sheetData>
    <row r="1" ht="26" customHeight="1">
      <c r="A1" s="1" t="inlineStr">
        <is>
          <t>Gate Access Log Assumptions and Editable Lists</t>
        </is>
      </c>
      <c r="B1" s="27" t="n"/>
      <c r="C1" s="27" t="n"/>
      <c r="D1" s="27" t="n"/>
      <c r="E1" s="27" t="n"/>
      <c r="F1" s="27" t="n"/>
      <c r="G1" s="27" t="n"/>
      <c r="H1" s="28" t="n"/>
    </row>
    <row r="2" ht="28" customHeight="1">
      <c r="A2" s="2" t="inlineStr">
        <is>
          <t>All facilities, units, people, and events in this workbook are fictional. Edit these local review options and limits using manager judgment.</t>
        </is>
      </c>
    </row>
    <row r="3"/>
    <row r="4" ht="34" customHeight="1">
      <c r="A4" s="3" t="inlineStr">
        <is>
          <t>Review Status Options</t>
        </is>
      </c>
      <c r="B4" s="3" t="inlineStr">
        <is>
          <t>Exception Type Options</t>
        </is>
      </c>
      <c r="C4" s="3" t="inlineStr">
        <is>
          <t>Access Outcome Options</t>
        </is>
      </c>
      <c r="D4" s="3" t="inlineStr">
        <is>
          <t>Facility Options</t>
        </is>
      </c>
      <c r="E4" s="3" t="inlineStr">
        <is>
          <t>Review Owner Options</t>
        </is>
      </c>
      <c r="F4" s="3" t="inlineStr">
        <is>
          <t>Editable Limit</t>
        </is>
      </c>
      <c r="G4" s="3" t="inlineStr">
        <is>
          <t>Value</t>
        </is>
      </c>
      <c r="H4" s="3" t="inlineStr">
        <is>
          <t>Unit or Guidance</t>
        </is>
      </c>
    </row>
    <row r="5" ht="36" customHeight="1">
      <c r="A5" s="15" t="inlineStr">
        <is>
          <t>Pending Review</t>
        </is>
      </c>
      <c r="B5" s="15" t="inlineStr">
        <is>
          <t>Failed Entry</t>
        </is>
      </c>
      <c r="C5" s="15" t="inlineStr">
        <is>
          <t>Denied</t>
        </is>
      </c>
      <c r="D5" s="15" t="inlineStr">
        <is>
          <t>Cedar Lantern Storage (Fictional)</t>
        </is>
      </c>
      <c r="E5" s="15" t="inlineStr">
        <is>
          <t>Jordan Lee (Fictional)</t>
        </is>
      </c>
      <c r="F5" s="22" t="inlineStr">
        <is>
          <t>Standard temporary authorization limit</t>
        </is>
      </c>
      <c r="G5" s="33" t="n">
        <v>24</v>
      </c>
      <c r="H5" s="22" t="inlineStr">
        <is>
          <t>hours; entries above this request human review</t>
        </is>
      </c>
    </row>
    <row r="6" ht="36" customHeight="1">
      <c r="A6" s="15" t="inlineStr">
        <is>
          <t>In Review</t>
        </is>
      </c>
      <c r="B6" s="15" t="inlineStr">
        <is>
          <t>After-Hours Attempt</t>
        </is>
      </c>
      <c r="C6" s="15" t="inlineStr">
        <is>
          <t>Admitted After Review</t>
        </is>
      </c>
      <c r="D6" s="15" t="inlineStr">
        <is>
          <t>Blue Mesa Self Storage (Fictional)</t>
        </is>
      </c>
      <c r="E6" s="15" t="inlineStr">
        <is>
          <t>Morgan Patel (Fictional)</t>
        </is>
      </c>
      <c r="F6" s="24" t="inlineStr">
        <is>
          <t>Due-soon review window</t>
        </is>
      </c>
      <c r="G6" s="34" t="n">
        <v>2</v>
      </c>
      <c r="H6" s="24" t="inlineStr">
        <is>
          <t>days before the entered review due date</t>
        </is>
      </c>
    </row>
    <row r="7" ht="36" customHeight="1">
      <c r="A7" s="15" t="inlineStr">
        <is>
          <t>Resolved</t>
        </is>
      </c>
      <c r="B7" s="15" t="inlineStr">
        <is>
          <t>Temporary Authorization</t>
        </is>
      </c>
      <c r="C7" s="15" t="inlineStr">
        <is>
          <t>Temporarily Authorized</t>
        </is>
      </c>
      <c r="D7" s="15" t="inlineStr">
        <is>
          <t>Harbor Finch Storage (Fictional)</t>
        </is>
      </c>
      <c r="E7" s="15" t="inlineStr">
        <is>
          <t>Casey Brooks (Fictional)</t>
        </is>
      </c>
      <c r="F7" s="22" t="inlineStr">
        <is>
          <t>Maximum temporary authorization entry</t>
        </is>
      </c>
      <c r="G7" s="33" t="n">
        <v>168</v>
      </c>
      <c r="H7" s="22" t="inlineStr">
        <is>
          <t>hours allowed by workbook validation</t>
        </is>
      </c>
    </row>
    <row r="8" ht="36" customHeight="1">
      <c r="A8" s="15" t="inlineStr">
        <is>
          <t>No Follow-Up Needed</t>
        </is>
      </c>
      <c r="B8" s="15" t="inlineStr">
        <is>
          <t>Gate Equipment Issue</t>
        </is>
      </c>
      <c r="C8" s="15" t="inlineStr">
        <is>
          <t>Logged Only</t>
        </is>
      </c>
      <c r="D8" s="15" t="inlineStr">
        <is>
          <t>Maple Key Storage (Fictional)</t>
        </is>
      </c>
      <c r="E8" s="15" t="inlineStr">
        <is>
          <t>Riley Chen (Fictional)</t>
        </is>
      </c>
      <c r="F8" s="24" t="inlineStr">
        <is>
          <t>Earliest allowed log date</t>
        </is>
      </c>
      <c r="G8" s="35" t="n">
        <v>44452</v>
      </c>
      <c r="H8" s="24" t="inlineStr">
        <is>
          <t>editable date boundary</t>
        </is>
      </c>
    </row>
    <row r="9" ht="36" customHeight="1">
      <c r="A9" s="15" t="n"/>
      <c r="B9" s="15" t="inlineStr">
        <is>
          <t>Access Detail Mismatch</t>
        </is>
      </c>
      <c r="C9" s="15" t="n"/>
      <c r="D9" s="15" t="n"/>
      <c r="E9" s="15" t="n"/>
      <c r="F9" s="22" t="inlineStr">
        <is>
          <t>Latest allowed log date</t>
        </is>
      </c>
      <c r="G9" s="35" t="n">
        <v>46642</v>
      </c>
      <c r="H9" s="22" t="inlineStr">
        <is>
          <t>editable date boundary</t>
        </is>
      </c>
    </row>
  </sheetData>
  <mergeCells count="1">
    <mergeCell ref="A1:H1"/>
  </mergeCells>
  <conditionalFormatting sqref="G5">
    <cfRule type="expression" priority="1" dxfId="0" stopIfTrue="1">
      <formula>AND(ISNUMBER($G$5),ISNUMBER($G$7),$G$5&gt;$G$7)</formula>
    </cfRule>
  </conditionalFormatting>
  <conditionalFormatting sqref="G8:G9">
    <cfRule type="expression" priority="2" dxfId="0" stopIfTrue="1">
      <formula>$G$8&gt;$G$9</formula>
    </cfRule>
  </conditionalFormatting>
  <dataValidations count="3">
    <dataValidation sqref="G5 G7" showDropDown="0" showInputMessage="0" showErrorMessage="1" allowBlank="0" errorTitle="Check Hour Limit" error="Enter a value from 0 through 744 hours and review it with facility management." type="decimal" errorStyle="stop" operator="between">
      <formula1>0</formula1>
      <formula2>744</formula2>
    </dataValidation>
    <dataValidation sqref="G6" showDropDown="0" showInputMessage="0" showErrorMessage="1" allowBlank="0" errorTitle="Check Day Window" error="Enter a whole number from 0 through 30 days." type="whole" errorStyle="stop" operator="between">
      <formula1>0</formula1>
      <formula2>30</formula2>
    </dataValidation>
    <dataValidation sqref="G8:G9" showDropDown="0" showInputMessage="0" showErrorMessage="1" allowBlank="0" errorTitle="Check Date Boundary" error="Enter a date within 10 years before or after today." type="date" errorStyle="stop" operator="between">
      <formula1>TODAY()-3650</formula1>
      <formula2>TODAY()+3650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Self Storage Operations Team</dc:creator>
  <dc:title xmlns:dc="http://purl.org/dc/elements/1.1/">Self Storage Gate Access Exception Log</dc:title>
  <dc:subject xmlns:dc="http://purl.org/dc/elements/1.1/">Fictional gate access exception review log</dc:subject>
  <dcterms:created xmlns:dcterms="http://purl.org/dc/terms/" xmlns:xsi="http://www.w3.org/2001/XMLSchema-instance" xsi:type="dcterms:W3CDTF">2026-09-12T09:35:28Z</dcterms:created>
  <dcterms:modified xmlns:dcterms="http://purl.org/dc/terms/" xmlns:xsi="http://www.w3.org/2001/XMLSchema-instance" xsi:type="dcterms:W3CDTF">2026-09-12T09:35:29+00:00Z</dcterms:modified>
</cp:coreProperties>
</file>