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'Summary'!$A$11:$H$19</definedName>
    <definedName name="_xlnm._FilterDatabase" localSheetId="1" hidden="1">'Budget'!$A$4:$P$104</definedName>
    <definedName name="_xlnm._FilterDatabase" localSheetId="2" hidden="1">'Assumptions'!$D$3:$H$16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6F78"/>
      <sz val="9"/>
    </font>
    <font>
      <name val="Calibri"/>
      <b val="1"/>
      <color rgb="00FFFFFF"/>
      <sz val="10"/>
    </font>
    <font>
      <name val="Calibri"/>
      <b val="1"/>
      <color rgb="00243746"/>
      <sz val="12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F0A91D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" fontId="6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center" vertical="center"/>
    </xf>
    <xf numFmtId="4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164" fontId="7" fillId="7" borderId="1" applyAlignment="1" pivotButton="0" quotePrefix="0" xfId="0">
      <alignment horizontal="right" vertical="center"/>
    </xf>
    <xf numFmtId="166" fontId="7" fillId="7" borderId="1" applyAlignment="1" pivotButton="0" quotePrefix="0" xfId="0">
      <alignment horizontal="right" vertical="center"/>
    </xf>
    <xf numFmtId="4" fontId="7" fillId="7" borderId="1" applyAlignment="1" pivotButton="0" quotePrefix="0" xfId="0">
      <alignment horizontal="right" vertical="center"/>
    </xf>
    <xf numFmtId="0" fontId="7" fillId="5" borderId="1" pivotButton="0" quotePrefix="0" xfId="0"/>
    <xf numFmtId="0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35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0" customWidth="1" min="3" max="3"/>
    <col width="16" customWidth="1" min="4" max="4"/>
    <col width="20" customWidth="1" min="5" max="5"/>
    <col width="15" customWidth="1" min="6" max="6"/>
    <col width="18" customWidth="1" min="7" max="7"/>
    <col width="16" customWidth="1" min="8" max="8"/>
  </cols>
  <sheetData>
    <row r="1" ht="26" customHeight="1">
      <c r="A1" s="1" t="inlineStr">
        <is>
          <t>Self Storage Development Budget Summary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4" t="inlineStr">
        <is>
          <t>Calculated from Budget entries as of 09/11/2026. Review flags are planning prompts for human review.</t>
        </is>
      </c>
    </row>
    <row r="3"/>
    <row r="4" ht="28" customHeight="1">
      <c r="A4" s="5" t="inlineStr">
        <is>
          <t>Total Budget</t>
        </is>
      </c>
      <c r="B4" s="6">
        <f>IF(COUNT(Budget!$G$5:$G$104)=0,"",SUM(Budget!$G$5:$G$104))</f>
        <v/>
      </c>
      <c r="C4" s="5" t="inlineStr">
        <is>
          <t>Total Forecast</t>
        </is>
      </c>
      <c r="D4" s="6">
        <f>IF(COUNT(Budget!$H$5:$H$104)=0,"",SUM(Budget!$H$5:$H$104))</f>
        <v/>
      </c>
      <c r="E4" s="5" t="inlineStr">
        <is>
          <t>Total Drawn</t>
        </is>
      </c>
      <c r="F4" s="6">
        <f>IF(COUNT(Budget!$I$5:$I$104)=0,"",SUM(Budget!$I$5:$I$104))</f>
        <v/>
      </c>
      <c r="G4" s="5" t="inlineStr">
        <is>
          <t>Budget Remaining</t>
        </is>
      </c>
      <c r="H4" s="6">
        <f>IF(B4="","",B4-IF(D4="",0,D4))</f>
        <v/>
      </c>
    </row>
    <row r="5"/>
    <row r="6" ht="28" customHeight="1">
      <c r="A6" s="5" t="inlineStr">
        <is>
          <t>Forecast Rate</t>
        </is>
      </c>
      <c r="B6" s="7">
        <f>IF(OR(B4="",D4=""),"",IFERROR(D4/B4,""))</f>
        <v/>
      </c>
      <c r="C6" s="5" t="inlineStr">
        <is>
          <t>Draw Rate</t>
        </is>
      </c>
      <c r="D6" s="7">
        <f>IF(OR(B4="",F4=""),"",IFERROR(F4/B4,""))</f>
        <v/>
      </c>
      <c r="E6" s="5" t="inlineStr">
        <is>
          <t>Open Items</t>
        </is>
      </c>
      <c r="F6" s="8">
        <f>IF(COUNTA(Budget!$A$5:$A$104)=0,"",COUNTIFS(Budget!$A$5:$A$104,"&lt;&gt;",Budget!$L$5:$L$104,"&lt;&gt;Complete",Budget!$L$5:$L$104,"&lt;&gt;Deferred"))</f>
        <v/>
      </c>
      <c r="G6" s="5" t="inlineStr">
        <is>
          <t>Review Items</t>
        </is>
      </c>
      <c r="H6" s="8">
        <f>IF(COUNTA(Budget!$A$5:$A$104)=0,"",COUNTIF(Budget!$O$5:$O$104,"Review:*"))</f>
        <v/>
      </c>
    </row>
    <row r="7"/>
    <row r="8" ht="28" customHeight="1">
      <c r="A8" s="5" t="inlineStr">
        <is>
          <t>Earliest Due Date</t>
        </is>
      </c>
      <c r="B8" s="9">
        <f>IF(COUNT(Budget!$M$5:$M$104)=0,"",MIN(Budget!$M$5:$M$104))</f>
        <v/>
      </c>
      <c r="C8" s="5" t="inlineStr">
        <is>
          <t>Latest Due Date</t>
        </is>
      </c>
      <c r="D8" s="9">
        <f>IF(COUNT(Budget!$M$5:$M$104)=0,"",MAX(Budget!$M$5:$M$104))</f>
        <v/>
      </c>
      <c r="E8" s="5" t="inlineStr">
        <is>
          <t>Forecast Variance</t>
        </is>
      </c>
      <c r="F8" s="6">
        <f>IF(B4="","",B4-IF(D4="",0,D4))</f>
        <v/>
      </c>
      <c r="G8" s="5" t="inlineStr">
        <is>
          <t>Budget Lines</t>
        </is>
      </c>
      <c r="H8" s="8">
        <f>IF(COUNTA(Budget!$C$5:$C$104)=0,"",COUNTA(Budget!$C$5:$C$104))</f>
        <v/>
      </c>
    </row>
    <row r="9"/>
    <row r="10">
      <c r="A10" s="10" t="inlineStr">
        <is>
          <t>Budget by Category</t>
        </is>
      </c>
      <c r="B10" s="11" t="n"/>
      <c r="C10" s="11" t="n"/>
      <c r="D10" s="11" t="n"/>
      <c r="E10" s="11" t="n"/>
      <c r="F10" s="11" t="n"/>
      <c r="G10" s="11" t="n"/>
      <c r="H10" s="11" t="n"/>
    </row>
    <row r="11">
      <c r="A11" s="12" t="inlineStr">
        <is>
          <t>Category</t>
        </is>
      </c>
      <c r="B11" s="12" t="inlineStr">
        <is>
          <t>Budget</t>
        </is>
      </c>
      <c r="C11" s="12" t="inlineStr">
        <is>
          <t>Forecast</t>
        </is>
      </c>
      <c r="D11" s="12" t="inlineStr">
        <is>
          <t>Drawn</t>
        </is>
      </c>
      <c r="E11" s="12" t="inlineStr">
        <is>
          <t>Variance</t>
        </is>
      </c>
      <c r="F11" s="12" t="inlineStr">
        <is>
          <t>Draw Rate</t>
        </is>
      </c>
      <c r="G11" s="12" t="inlineStr">
        <is>
          <t>Lines</t>
        </is>
      </c>
      <c r="H11" s="12" t="inlineStr">
        <is>
          <t>Review Items</t>
        </is>
      </c>
    </row>
    <row r="12">
      <c r="A12" s="13">
        <f>Assumptions!D4</f>
        <v/>
      </c>
      <c r="B12" s="14">
        <f>IF(COUNTIF(Budget!$B$5:$B$104,$A12)=0,"",SUMIF(Budget!$B$5:$B$104,$A12,Budget!$G$5:$G$104))</f>
        <v/>
      </c>
      <c r="C12" s="14">
        <f>IF(COUNTIFS(Budget!$B$5:$B$104,$A12,Budget!$H$5:$H$104,"&lt;&gt;")=0,"",SUMIF(Budget!$B$5:$B$104,$A12,Budget!$H$5:$H$104))</f>
        <v/>
      </c>
      <c r="D12" s="14">
        <f>IF(COUNTIFS(Budget!$B$5:$B$104,$A12,Budget!$I$5:$I$104,"&lt;&gt;")=0,"",SUMIF(Budget!$B$5:$B$104,$A12,Budget!$I$5:$I$104))</f>
        <v/>
      </c>
      <c r="E12" s="14">
        <f>IF(B12="","",B12-IF(C12="",0,C12))</f>
        <v/>
      </c>
      <c r="F12" s="15">
        <f>IF(OR(B12="",D12=""),"",IFERROR(D12/B12,""))</f>
        <v/>
      </c>
      <c r="G12" s="16">
        <f>IF(COUNTIF(Budget!$B$5:$B$104,$A12)=0,"",COUNTIF(Budget!$B$5:$B$104,$A12))</f>
        <v/>
      </c>
      <c r="H12" s="16">
        <f>IF(G12="","",COUNTIFS(Budget!$B$5:$B$104,$A12,Budget!$O$5:$O$104,"Review:*"))</f>
        <v/>
      </c>
    </row>
    <row r="13">
      <c r="A13" s="17">
        <f>Assumptions!D5</f>
        <v/>
      </c>
      <c r="B13" s="18">
        <f>IF(COUNTIF(Budget!$B$5:$B$104,$A13)=0,"",SUMIF(Budget!$B$5:$B$104,$A13,Budget!$G$5:$G$104))</f>
        <v/>
      </c>
      <c r="C13" s="18">
        <f>IF(COUNTIFS(Budget!$B$5:$B$104,$A13,Budget!$H$5:$H$104,"&lt;&gt;")=0,"",SUMIF(Budget!$B$5:$B$104,$A13,Budget!$H$5:$H$104))</f>
        <v/>
      </c>
      <c r="D13" s="18">
        <f>IF(COUNTIFS(Budget!$B$5:$B$104,$A13,Budget!$I$5:$I$104,"&lt;&gt;")=0,"",SUMIF(Budget!$B$5:$B$104,$A13,Budget!$I$5:$I$104))</f>
        <v/>
      </c>
      <c r="E13" s="18">
        <f>IF(B13="","",B13-IF(C13="",0,C13))</f>
        <v/>
      </c>
      <c r="F13" s="19">
        <f>IF(OR(B13="",D13=""),"",IFERROR(D13/B13,""))</f>
        <v/>
      </c>
      <c r="G13" s="20">
        <f>IF(COUNTIF(Budget!$B$5:$B$104,$A13)=0,"",COUNTIF(Budget!$B$5:$B$104,$A13))</f>
        <v/>
      </c>
      <c r="H13" s="20">
        <f>IF(G13="","",COUNTIFS(Budget!$B$5:$B$104,$A13,Budget!$O$5:$O$104,"Review:*"))</f>
        <v/>
      </c>
    </row>
    <row r="14">
      <c r="A14" s="13">
        <f>Assumptions!D6</f>
        <v/>
      </c>
      <c r="B14" s="14">
        <f>IF(COUNTIF(Budget!$B$5:$B$104,$A14)=0,"",SUMIF(Budget!$B$5:$B$104,$A14,Budget!$G$5:$G$104))</f>
        <v/>
      </c>
      <c r="C14" s="14">
        <f>IF(COUNTIFS(Budget!$B$5:$B$104,$A14,Budget!$H$5:$H$104,"&lt;&gt;")=0,"",SUMIF(Budget!$B$5:$B$104,$A14,Budget!$H$5:$H$104))</f>
        <v/>
      </c>
      <c r="D14" s="14">
        <f>IF(COUNTIFS(Budget!$B$5:$B$104,$A14,Budget!$I$5:$I$104,"&lt;&gt;")=0,"",SUMIF(Budget!$B$5:$B$104,$A14,Budget!$I$5:$I$104))</f>
        <v/>
      </c>
      <c r="E14" s="14">
        <f>IF(B14="","",B14-IF(C14="",0,C14))</f>
        <v/>
      </c>
      <c r="F14" s="15">
        <f>IF(OR(B14="",D14=""),"",IFERROR(D14/B14,""))</f>
        <v/>
      </c>
      <c r="G14" s="16">
        <f>IF(COUNTIF(Budget!$B$5:$B$104,$A14)=0,"",COUNTIF(Budget!$B$5:$B$104,$A14))</f>
        <v/>
      </c>
      <c r="H14" s="16">
        <f>IF(G14="","",COUNTIFS(Budget!$B$5:$B$104,$A14,Budget!$O$5:$O$104,"Review:*"))</f>
        <v/>
      </c>
    </row>
    <row r="15">
      <c r="A15" s="17">
        <f>Assumptions!D7</f>
        <v/>
      </c>
      <c r="B15" s="18">
        <f>IF(COUNTIF(Budget!$B$5:$B$104,$A15)=0,"",SUMIF(Budget!$B$5:$B$104,$A15,Budget!$G$5:$G$104))</f>
        <v/>
      </c>
      <c r="C15" s="18">
        <f>IF(COUNTIFS(Budget!$B$5:$B$104,$A15,Budget!$H$5:$H$104,"&lt;&gt;")=0,"",SUMIF(Budget!$B$5:$B$104,$A15,Budget!$H$5:$H$104))</f>
        <v/>
      </c>
      <c r="D15" s="18">
        <f>IF(COUNTIFS(Budget!$B$5:$B$104,$A15,Budget!$I$5:$I$104,"&lt;&gt;")=0,"",SUMIF(Budget!$B$5:$B$104,$A15,Budget!$I$5:$I$104))</f>
        <v/>
      </c>
      <c r="E15" s="18">
        <f>IF(B15="","",B15-IF(C15="",0,C15))</f>
        <v/>
      </c>
      <c r="F15" s="19">
        <f>IF(OR(B15="",D15=""),"",IFERROR(D15/B15,""))</f>
        <v/>
      </c>
      <c r="G15" s="20">
        <f>IF(COUNTIF(Budget!$B$5:$B$104,$A15)=0,"",COUNTIF(Budget!$B$5:$B$104,$A15))</f>
        <v/>
      </c>
      <c r="H15" s="20">
        <f>IF(G15="","",COUNTIFS(Budget!$B$5:$B$104,$A15,Budget!$O$5:$O$104,"Review:*"))</f>
        <v/>
      </c>
    </row>
    <row r="16">
      <c r="A16" s="13">
        <f>Assumptions!D8</f>
        <v/>
      </c>
      <c r="B16" s="14">
        <f>IF(COUNTIF(Budget!$B$5:$B$104,$A16)=0,"",SUMIF(Budget!$B$5:$B$104,$A16,Budget!$G$5:$G$104))</f>
        <v/>
      </c>
      <c r="C16" s="14">
        <f>IF(COUNTIFS(Budget!$B$5:$B$104,$A16,Budget!$H$5:$H$104,"&lt;&gt;")=0,"",SUMIF(Budget!$B$5:$B$104,$A16,Budget!$H$5:$H$104))</f>
        <v/>
      </c>
      <c r="D16" s="14">
        <f>IF(COUNTIFS(Budget!$B$5:$B$104,$A16,Budget!$I$5:$I$104,"&lt;&gt;")=0,"",SUMIF(Budget!$B$5:$B$104,$A16,Budget!$I$5:$I$104))</f>
        <v/>
      </c>
      <c r="E16" s="14">
        <f>IF(B16="","",B16-IF(C16="",0,C16))</f>
        <v/>
      </c>
      <c r="F16" s="15">
        <f>IF(OR(B16="",D16=""),"",IFERROR(D16/B16,""))</f>
        <v/>
      </c>
      <c r="G16" s="16">
        <f>IF(COUNTIF(Budget!$B$5:$B$104,$A16)=0,"",COUNTIF(Budget!$B$5:$B$104,$A16))</f>
        <v/>
      </c>
      <c r="H16" s="16">
        <f>IF(G16="","",COUNTIFS(Budget!$B$5:$B$104,$A16,Budget!$O$5:$O$104,"Review:*"))</f>
        <v/>
      </c>
    </row>
    <row r="17">
      <c r="A17" s="17">
        <f>Assumptions!D9</f>
        <v/>
      </c>
      <c r="B17" s="18">
        <f>IF(COUNTIF(Budget!$B$5:$B$104,$A17)=0,"",SUMIF(Budget!$B$5:$B$104,$A17,Budget!$G$5:$G$104))</f>
        <v/>
      </c>
      <c r="C17" s="18">
        <f>IF(COUNTIFS(Budget!$B$5:$B$104,$A17,Budget!$H$5:$H$104,"&lt;&gt;")=0,"",SUMIF(Budget!$B$5:$B$104,$A17,Budget!$H$5:$H$104))</f>
        <v/>
      </c>
      <c r="D17" s="18">
        <f>IF(COUNTIFS(Budget!$B$5:$B$104,$A17,Budget!$I$5:$I$104,"&lt;&gt;")=0,"",SUMIF(Budget!$B$5:$B$104,$A17,Budget!$I$5:$I$104))</f>
        <v/>
      </c>
      <c r="E17" s="18">
        <f>IF(B17="","",B17-IF(C17="",0,C17))</f>
        <v/>
      </c>
      <c r="F17" s="19">
        <f>IF(OR(B17="",D17=""),"",IFERROR(D17/B17,""))</f>
        <v/>
      </c>
      <c r="G17" s="20">
        <f>IF(COUNTIF(Budget!$B$5:$B$104,$A17)=0,"",COUNTIF(Budget!$B$5:$B$104,$A17))</f>
        <v/>
      </c>
      <c r="H17" s="20">
        <f>IF(G17="","",COUNTIFS(Budget!$B$5:$B$104,$A17,Budget!$O$5:$O$104,"Review:*"))</f>
        <v/>
      </c>
    </row>
    <row r="18">
      <c r="A18" s="13">
        <f>Assumptions!D10</f>
        <v/>
      </c>
      <c r="B18" s="14">
        <f>IF(COUNTIF(Budget!$B$5:$B$104,$A18)=0,"",SUMIF(Budget!$B$5:$B$104,$A18,Budget!$G$5:$G$104))</f>
        <v/>
      </c>
      <c r="C18" s="14">
        <f>IF(COUNTIFS(Budget!$B$5:$B$104,$A18,Budget!$H$5:$H$104,"&lt;&gt;")=0,"",SUMIF(Budget!$B$5:$B$104,$A18,Budget!$H$5:$H$104))</f>
        <v/>
      </c>
      <c r="D18" s="14">
        <f>IF(COUNTIFS(Budget!$B$5:$B$104,$A18,Budget!$I$5:$I$104,"&lt;&gt;")=0,"",SUMIF(Budget!$B$5:$B$104,$A18,Budget!$I$5:$I$104))</f>
        <v/>
      </c>
      <c r="E18" s="14">
        <f>IF(B18="","",B18-IF(C18="",0,C18))</f>
        <v/>
      </c>
      <c r="F18" s="15">
        <f>IF(OR(B18="",D18=""),"",IFERROR(D18/B18,""))</f>
        <v/>
      </c>
      <c r="G18" s="16">
        <f>IF(COUNTIF(Budget!$B$5:$B$104,$A18)=0,"",COUNTIF(Budget!$B$5:$B$104,$A18))</f>
        <v/>
      </c>
      <c r="H18" s="16">
        <f>IF(G18="","",COUNTIFS(Budget!$B$5:$B$104,$A18,Budget!$O$5:$O$104,"Review:*"))</f>
        <v/>
      </c>
    </row>
    <row r="19">
      <c r="A19" s="17">
        <f>Assumptions!D11</f>
        <v/>
      </c>
      <c r="B19" s="18">
        <f>IF(COUNTIF(Budget!$B$5:$B$104,$A19)=0,"",SUMIF(Budget!$B$5:$B$104,$A19,Budget!$G$5:$G$104))</f>
        <v/>
      </c>
      <c r="C19" s="18">
        <f>IF(COUNTIFS(Budget!$B$5:$B$104,$A19,Budget!$H$5:$H$104,"&lt;&gt;")=0,"",SUMIF(Budget!$B$5:$B$104,$A19,Budget!$H$5:$H$104))</f>
        <v/>
      </c>
      <c r="D19" s="18">
        <f>IF(COUNTIFS(Budget!$B$5:$B$104,$A19,Budget!$I$5:$I$104,"&lt;&gt;")=0,"",SUMIF(Budget!$B$5:$B$104,$A19,Budget!$I$5:$I$104))</f>
        <v/>
      </c>
      <c r="E19" s="18">
        <f>IF(B19="","",B19-IF(C19="",0,C19))</f>
        <v/>
      </c>
      <c r="F19" s="19">
        <f>IF(OR(B19="",D19=""),"",IFERROR(D19/B19,""))</f>
        <v/>
      </c>
      <c r="G19" s="20">
        <f>IF(COUNTIF(Budget!$B$5:$B$104,$A19)=0,"",COUNTIF(Budget!$B$5:$B$104,$A19))</f>
        <v/>
      </c>
      <c r="H19" s="20">
        <f>IF(G19="","",COUNTIFS(Budget!$B$5:$B$104,$A19,Budget!$O$5:$O$104,"Review:*"))</f>
        <v/>
      </c>
    </row>
    <row r="20"/>
    <row r="21">
      <c r="A21" s="10" t="inlineStr">
        <is>
          <t>Budget by Draw Period</t>
        </is>
      </c>
      <c r="B21" s="11" t="n"/>
      <c r="C21" s="11" t="n"/>
      <c r="D21" s="11" t="n"/>
      <c r="E21" s="11" t="n"/>
      <c r="F21" s="11" t="n"/>
      <c r="G21" s="11" t="n"/>
    </row>
    <row r="22">
      <c r="A22" s="12" t="inlineStr">
        <is>
          <t>Draw Period</t>
        </is>
      </c>
      <c r="B22" s="12" t="inlineStr">
        <is>
          <t>Budget</t>
        </is>
      </c>
      <c r="C22" s="12" t="inlineStr">
        <is>
          <t>Forecast</t>
        </is>
      </c>
      <c r="D22" s="12" t="inlineStr">
        <is>
          <t>Drawn</t>
        </is>
      </c>
      <c r="E22" s="12" t="inlineStr">
        <is>
          <t>Variance</t>
        </is>
      </c>
      <c r="F22" s="12" t="inlineStr">
        <is>
          <t>Draw Rate</t>
        </is>
      </c>
      <c r="G22" s="12" t="inlineStr">
        <is>
          <t>Lines</t>
        </is>
      </c>
    </row>
    <row r="23">
      <c r="A23" s="13">
        <f>Assumptions!F4</f>
        <v/>
      </c>
      <c r="B23" s="14">
        <f>IF(COUNTIF(Budget!$F$5:$F$104,$A23)=0,"",SUMIF(Budget!$F$5:$F$104,$A23,Budget!$G$5:$G$104))</f>
        <v/>
      </c>
      <c r="C23" s="14">
        <f>IF(COUNTIFS(Budget!$F$5:$F$104,$A23,Budget!$H$5:$H$104,"&lt;&gt;")=0,"",SUMIF(Budget!$F$5:$F$104,$A23,Budget!$H$5:$H$104))</f>
        <v/>
      </c>
      <c r="D23" s="14">
        <f>IF(COUNTIFS(Budget!$F$5:$F$104,$A23,Budget!$I$5:$I$104,"&lt;&gt;")=0,"",SUMIF(Budget!$F$5:$F$104,$A23,Budget!$I$5:$I$104))</f>
        <v/>
      </c>
      <c r="E23" s="14">
        <f>IF(B23="","",B23-IF(C23="",0,C23))</f>
        <v/>
      </c>
      <c r="F23" s="15">
        <f>IF(OR(B23="",D23=""),"",IFERROR(D23/B23,""))</f>
        <v/>
      </c>
      <c r="G23" s="16">
        <f>IF(COUNTIF(Budget!$F$5:$F$104,$A23)=0,"",COUNTIF(Budget!$F$5:$F$104,$A23))</f>
        <v/>
      </c>
    </row>
    <row r="24">
      <c r="A24" s="17">
        <f>Assumptions!F5</f>
        <v/>
      </c>
      <c r="B24" s="18">
        <f>IF(COUNTIF(Budget!$F$5:$F$104,$A24)=0,"",SUMIF(Budget!$F$5:$F$104,$A24,Budget!$G$5:$G$104))</f>
        <v/>
      </c>
      <c r="C24" s="18">
        <f>IF(COUNTIFS(Budget!$F$5:$F$104,$A24,Budget!$H$5:$H$104,"&lt;&gt;")=0,"",SUMIF(Budget!$F$5:$F$104,$A24,Budget!$H$5:$H$104))</f>
        <v/>
      </c>
      <c r="D24" s="18">
        <f>IF(COUNTIFS(Budget!$F$5:$F$104,$A24,Budget!$I$5:$I$104,"&lt;&gt;")=0,"",SUMIF(Budget!$F$5:$F$104,$A24,Budget!$I$5:$I$104))</f>
        <v/>
      </c>
      <c r="E24" s="18">
        <f>IF(B24="","",B24-IF(C24="",0,C24))</f>
        <v/>
      </c>
      <c r="F24" s="19">
        <f>IF(OR(B24="",D24=""),"",IFERROR(D24/B24,""))</f>
        <v/>
      </c>
      <c r="G24" s="20">
        <f>IF(COUNTIF(Budget!$F$5:$F$104,$A24)=0,"",COUNTIF(Budget!$F$5:$F$104,$A24))</f>
        <v/>
      </c>
    </row>
    <row r="25">
      <c r="A25" s="13">
        <f>Assumptions!F6</f>
        <v/>
      </c>
      <c r="B25" s="14">
        <f>IF(COUNTIF(Budget!$F$5:$F$104,$A25)=0,"",SUMIF(Budget!$F$5:$F$104,$A25,Budget!$G$5:$G$104))</f>
        <v/>
      </c>
      <c r="C25" s="14">
        <f>IF(COUNTIFS(Budget!$F$5:$F$104,$A25,Budget!$H$5:$H$104,"&lt;&gt;")=0,"",SUMIF(Budget!$F$5:$F$104,$A25,Budget!$H$5:$H$104))</f>
        <v/>
      </c>
      <c r="D25" s="14">
        <f>IF(COUNTIFS(Budget!$F$5:$F$104,$A25,Budget!$I$5:$I$104,"&lt;&gt;")=0,"",SUMIF(Budget!$F$5:$F$104,$A25,Budget!$I$5:$I$104))</f>
        <v/>
      </c>
      <c r="E25" s="14">
        <f>IF(B25="","",B25-IF(C25="",0,C25))</f>
        <v/>
      </c>
      <c r="F25" s="15">
        <f>IF(OR(B25="",D25=""),"",IFERROR(D25/B25,""))</f>
        <v/>
      </c>
      <c r="G25" s="16">
        <f>IF(COUNTIF(Budget!$F$5:$F$104,$A25)=0,"",COUNTIF(Budget!$F$5:$F$104,$A25))</f>
        <v/>
      </c>
    </row>
    <row r="26">
      <c r="A26" s="17">
        <f>Assumptions!F7</f>
        <v/>
      </c>
      <c r="B26" s="18">
        <f>IF(COUNTIF(Budget!$F$5:$F$104,$A26)=0,"",SUMIF(Budget!$F$5:$F$104,$A26,Budget!$G$5:$G$104))</f>
        <v/>
      </c>
      <c r="C26" s="18">
        <f>IF(COUNTIFS(Budget!$F$5:$F$104,$A26,Budget!$H$5:$H$104,"&lt;&gt;")=0,"",SUMIF(Budget!$F$5:$F$104,$A26,Budget!$H$5:$H$104))</f>
        <v/>
      </c>
      <c r="D26" s="18">
        <f>IF(COUNTIFS(Budget!$F$5:$F$104,$A26,Budget!$I$5:$I$104,"&lt;&gt;")=0,"",SUMIF(Budget!$F$5:$F$104,$A26,Budget!$I$5:$I$104))</f>
        <v/>
      </c>
      <c r="E26" s="18">
        <f>IF(B26="","",B26-IF(C26="",0,C26))</f>
        <v/>
      </c>
      <c r="F26" s="19">
        <f>IF(OR(B26="",D26=""),"",IFERROR(D26/B26,""))</f>
        <v/>
      </c>
      <c r="G26" s="20">
        <f>IF(COUNTIF(Budget!$F$5:$F$104,$A26)=0,"",COUNTIF(Budget!$F$5:$F$104,$A26))</f>
        <v/>
      </c>
    </row>
    <row r="27">
      <c r="A27" s="13">
        <f>Assumptions!F8</f>
        <v/>
      </c>
      <c r="B27" s="14">
        <f>IF(COUNTIF(Budget!$F$5:$F$104,$A27)=0,"",SUMIF(Budget!$F$5:$F$104,$A27,Budget!$G$5:$G$104))</f>
        <v/>
      </c>
      <c r="C27" s="14">
        <f>IF(COUNTIFS(Budget!$F$5:$F$104,$A27,Budget!$H$5:$H$104,"&lt;&gt;")=0,"",SUMIF(Budget!$F$5:$F$104,$A27,Budget!$H$5:$H$104))</f>
        <v/>
      </c>
      <c r="D27" s="14">
        <f>IF(COUNTIFS(Budget!$F$5:$F$104,$A27,Budget!$I$5:$I$104,"&lt;&gt;")=0,"",SUMIF(Budget!$F$5:$F$104,$A27,Budget!$I$5:$I$104))</f>
        <v/>
      </c>
      <c r="E27" s="14">
        <f>IF(B27="","",B27-IF(C27="",0,C27))</f>
        <v/>
      </c>
      <c r="F27" s="15">
        <f>IF(OR(B27="",D27=""),"",IFERROR(D27/B27,""))</f>
        <v/>
      </c>
      <c r="G27" s="16">
        <f>IF(COUNTIF(Budget!$F$5:$F$104,$A27)=0,"",COUNTIF(Budget!$F$5:$F$104,$A27))</f>
        <v/>
      </c>
    </row>
    <row r="28">
      <c r="A28" s="17">
        <f>Assumptions!F9</f>
        <v/>
      </c>
      <c r="B28" s="18">
        <f>IF(COUNTIF(Budget!$F$5:$F$104,$A28)=0,"",SUMIF(Budget!$F$5:$F$104,$A28,Budget!$G$5:$G$104))</f>
        <v/>
      </c>
      <c r="C28" s="18">
        <f>IF(COUNTIFS(Budget!$F$5:$F$104,$A28,Budget!$H$5:$H$104,"&lt;&gt;")=0,"",SUMIF(Budget!$F$5:$F$104,$A28,Budget!$H$5:$H$104))</f>
        <v/>
      </c>
      <c r="D28" s="18">
        <f>IF(COUNTIFS(Budget!$F$5:$F$104,$A28,Budget!$I$5:$I$104,"&lt;&gt;")=0,"",SUMIF(Budget!$F$5:$F$104,$A28,Budget!$I$5:$I$104))</f>
        <v/>
      </c>
      <c r="E28" s="18">
        <f>IF(B28="","",B28-IF(C28="",0,C28))</f>
        <v/>
      </c>
      <c r="F28" s="19">
        <f>IF(OR(B28="",D28=""),"",IFERROR(D28/B28,""))</f>
        <v/>
      </c>
      <c r="G28" s="20">
        <f>IF(COUNTIF(Budget!$F$5:$F$104,$A28)=0,"",COUNTIF(Budget!$F$5:$F$104,$A28))</f>
        <v/>
      </c>
    </row>
    <row r="29">
      <c r="A29" s="13">
        <f>Assumptions!F10</f>
        <v/>
      </c>
      <c r="B29" s="14">
        <f>IF(COUNTIF(Budget!$F$5:$F$104,$A29)=0,"",SUMIF(Budget!$F$5:$F$104,$A29,Budget!$G$5:$G$104))</f>
        <v/>
      </c>
      <c r="C29" s="14">
        <f>IF(COUNTIFS(Budget!$F$5:$F$104,$A29,Budget!$H$5:$H$104,"&lt;&gt;")=0,"",SUMIF(Budget!$F$5:$F$104,$A29,Budget!$H$5:$H$104))</f>
        <v/>
      </c>
      <c r="D29" s="14">
        <f>IF(COUNTIFS(Budget!$F$5:$F$104,$A29,Budget!$I$5:$I$104,"&lt;&gt;")=0,"",SUMIF(Budget!$F$5:$F$104,$A29,Budget!$I$5:$I$104))</f>
        <v/>
      </c>
      <c r="E29" s="14">
        <f>IF(B29="","",B29-IF(C29="",0,C29))</f>
        <v/>
      </c>
      <c r="F29" s="15">
        <f>IF(OR(B29="",D29=""),"",IFERROR(D29/B29,""))</f>
        <v/>
      </c>
      <c r="G29" s="16">
        <f>IF(COUNTIF(Budget!$F$5:$F$104,$A29)=0,"",COUNTIF(Budget!$F$5:$F$104,$A29))</f>
        <v/>
      </c>
    </row>
    <row r="30">
      <c r="A30" s="17">
        <f>Assumptions!F11</f>
        <v/>
      </c>
      <c r="B30" s="18">
        <f>IF(COUNTIF(Budget!$F$5:$F$104,$A30)=0,"",SUMIF(Budget!$F$5:$F$104,$A30,Budget!$G$5:$G$104))</f>
        <v/>
      </c>
      <c r="C30" s="18">
        <f>IF(COUNTIFS(Budget!$F$5:$F$104,$A30,Budget!$H$5:$H$104,"&lt;&gt;")=0,"",SUMIF(Budget!$F$5:$F$104,$A30,Budget!$H$5:$H$104))</f>
        <v/>
      </c>
      <c r="D30" s="18">
        <f>IF(COUNTIFS(Budget!$F$5:$F$104,$A30,Budget!$I$5:$I$104,"&lt;&gt;")=0,"",SUMIF(Budget!$F$5:$F$104,$A30,Budget!$I$5:$I$104))</f>
        <v/>
      </c>
      <c r="E30" s="18">
        <f>IF(B30="","",B30-IF(C30="",0,C30))</f>
        <v/>
      </c>
      <c r="F30" s="19">
        <f>IF(OR(B30="",D30=""),"",IFERROR(D30/B30,""))</f>
        <v/>
      </c>
      <c r="G30" s="20">
        <f>IF(COUNTIF(Budget!$F$5:$F$104,$A30)=0,"",COUNTIF(Budget!$F$5:$F$104,$A30))</f>
        <v/>
      </c>
    </row>
    <row r="31">
      <c r="A31" s="13">
        <f>Assumptions!F12</f>
        <v/>
      </c>
      <c r="B31" s="14">
        <f>IF(COUNTIF(Budget!$F$5:$F$104,$A31)=0,"",SUMIF(Budget!$F$5:$F$104,$A31,Budget!$G$5:$G$104))</f>
        <v/>
      </c>
      <c r="C31" s="14">
        <f>IF(COUNTIFS(Budget!$F$5:$F$104,$A31,Budget!$H$5:$H$104,"&lt;&gt;")=0,"",SUMIF(Budget!$F$5:$F$104,$A31,Budget!$H$5:$H$104))</f>
        <v/>
      </c>
      <c r="D31" s="14">
        <f>IF(COUNTIFS(Budget!$F$5:$F$104,$A31,Budget!$I$5:$I$104,"&lt;&gt;")=0,"",SUMIF(Budget!$F$5:$F$104,$A31,Budget!$I$5:$I$104))</f>
        <v/>
      </c>
      <c r="E31" s="14">
        <f>IF(B31="","",B31-IF(C31="",0,C31))</f>
        <v/>
      </c>
      <c r="F31" s="15">
        <f>IF(OR(B31="",D31=""),"",IFERROR(D31/B31,""))</f>
        <v/>
      </c>
      <c r="G31" s="16">
        <f>IF(COUNTIF(Budget!$F$5:$F$104,$A31)=0,"",COUNTIF(Budget!$F$5:$F$104,$A31))</f>
        <v/>
      </c>
    </row>
    <row r="32">
      <c r="A32" s="17">
        <f>Assumptions!F13</f>
        <v/>
      </c>
      <c r="B32" s="18">
        <f>IF(COUNTIF(Budget!$F$5:$F$104,$A32)=0,"",SUMIF(Budget!$F$5:$F$104,$A32,Budget!$G$5:$G$104))</f>
        <v/>
      </c>
      <c r="C32" s="18">
        <f>IF(COUNTIFS(Budget!$F$5:$F$104,$A32,Budget!$H$5:$H$104,"&lt;&gt;")=0,"",SUMIF(Budget!$F$5:$F$104,$A32,Budget!$H$5:$H$104))</f>
        <v/>
      </c>
      <c r="D32" s="18">
        <f>IF(COUNTIFS(Budget!$F$5:$F$104,$A32,Budget!$I$5:$I$104,"&lt;&gt;")=0,"",SUMIF(Budget!$F$5:$F$104,$A32,Budget!$I$5:$I$104))</f>
        <v/>
      </c>
      <c r="E32" s="18">
        <f>IF(B32="","",B32-IF(C32="",0,C32))</f>
        <v/>
      </c>
      <c r="F32" s="19">
        <f>IF(OR(B32="",D32=""),"",IFERROR(D32/B32,""))</f>
        <v/>
      </c>
      <c r="G32" s="20">
        <f>IF(COUNTIF(Budget!$F$5:$F$104,$A32)=0,"",COUNTIF(Budget!$F$5:$F$104,$A32))</f>
        <v/>
      </c>
    </row>
    <row r="33">
      <c r="A33" s="13">
        <f>Assumptions!F14</f>
        <v/>
      </c>
      <c r="B33" s="14">
        <f>IF(COUNTIF(Budget!$F$5:$F$104,$A33)=0,"",SUMIF(Budget!$F$5:$F$104,$A33,Budget!$G$5:$G$104))</f>
        <v/>
      </c>
      <c r="C33" s="14">
        <f>IF(COUNTIFS(Budget!$F$5:$F$104,$A33,Budget!$H$5:$H$104,"&lt;&gt;")=0,"",SUMIF(Budget!$F$5:$F$104,$A33,Budget!$H$5:$H$104))</f>
        <v/>
      </c>
      <c r="D33" s="14">
        <f>IF(COUNTIFS(Budget!$F$5:$F$104,$A33,Budget!$I$5:$I$104,"&lt;&gt;")=0,"",SUMIF(Budget!$F$5:$F$104,$A33,Budget!$I$5:$I$104))</f>
        <v/>
      </c>
      <c r="E33" s="14">
        <f>IF(B33="","",B33-IF(C33="",0,C33))</f>
        <v/>
      </c>
      <c r="F33" s="15">
        <f>IF(OR(B33="",D33=""),"",IFERROR(D33/B33,""))</f>
        <v/>
      </c>
      <c r="G33" s="16">
        <f>IF(COUNTIF(Budget!$F$5:$F$104,$A33)=0,"",COUNTIF(Budget!$F$5:$F$104,$A33))</f>
        <v/>
      </c>
    </row>
    <row r="34">
      <c r="A34" s="17">
        <f>Assumptions!F15</f>
        <v/>
      </c>
      <c r="B34" s="18">
        <f>IF(COUNTIF(Budget!$F$5:$F$104,$A34)=0,"",SUMIF(Budget!$F$5:$F$104,$A34,Budget!$G$5:$G$104))</f>
        <v/>
      </c>
      <c r="C34" s="18">
        <f>IF(COUNTIFS(Budget!$F$5:$F$104,$A34,Budget!$H$5:$H$104,"&lt;&gt;")=0,"",SUMIF(Budget!$F$5:$F$104,$A34,Budget!$H$5:$H$104))</f>
        <v/>
      </c>
      <c r="D34" s="18">
        <f>IF(COUNTIFS(Budget!$F$5:$F$104,$A34,Budget!$I$5:$I$104,"&lt;&gt;")=0,"",SUMIF(Budget!$F$5:$F$104,$A34,Budget!$I$5:$I$104))</f>
        <v/>
      </c>
      <c r="E34" s="18">
        <f>IF(B34="","",B34-IF(C34="",0,C34))</f>
        <v/>
      </c>
      <c r="F34" s="19">
        <f>IF(OR(B34="",D34=""),"",IFERROR(D34/B34,""))</f>
        <v/>
      </c>
      <c r="G34" s="20">
        <f>IF(COUNTIF(Budget!$F$5:$F$104,$A34)=0,"",COUNTIF(Budget!$F$5:$F$104,$A34))</f>
        <v/>
      </c>
    </row>
    <row r="35">
      <c r="A35" s="13">
        <f>Assumptions!F16</f>
        <v/>
      </c>
      <c r="B35" s="14">
        <f>IF(COUNTIF(Budget!$F$5:$F$104,$A35)=0,"",SUMIF(Budget!$F$5:$F$104,$A35,Budget!$G$5:$G$104))</f>
        <v/>
      </c>
      <c r="C35" s="14">
        <f>IF(COUNTIFS(Budget!$F$5:$F$104,$A35,Budget!$H$5:$H$104,"&lt;&gt;")=0,"",SUMIF(Budget!$F$5:$F$104,$A35,Budget!$H$5:$H$104))</f>
        <v/>
      </c>
      <c r="D35" s="14">
        <f>IF(COUNTIFS(Budget!$F$5:$F$104,$A35,Budget!$I$5:$I$104,"&lt;&gt;")=0,"",SUMIF(Budget!$F$5:$F$104,$A35,Budget!$I$5:$I$104))</f>
        <v/>
      </c>
      <c r="E35" s="14">
        <f>IF(B35="","",B35-IF(C35="",0,C35))</f>
        <v/>
      </c>
      <c r="F35" s="15">
        <f>IF(OR(B35="",D35=""),"",IFERROR(D35/B35,""))</f>
        <v/>
      </c>
      <c r="G35" s="16">
        <f>IF(COUNTIF(Budget!$F$5:$F$104,$A35)=0,"",COUNTIF(Budget!$F$5:$F$104,$A35))</f>
        <v/>
      </c>
    </row>
  </sheetData>
  <autoFilter ref="A11:H19"/>
  <mergeCells count="1">
    <mergeCell ref="A1:H1"/>
  </mergeCells>
  <conditionalFormatting sqref="H6">
    <cfRule type="expression" priority="1" dxfId="0">
      <formula>AND(H6&lt;&gt;"",H6&gt;0)</formula>
    </cfRule>
  </conditionalFormatting>
  <conditionalFormatting sqref="E12:E19">
    <cfRule type="expression" priority="2" dxfId="0">
      <formula>AND(E12&lt;&gt;"",E12&lt;0)</formula>
    </cfRule>
    <cfRule type="expression" priority="3" dxfId="1">
      <formula>AND(E12&lt;&gt;"",E12&gt;=0)</formula>
    </cfRule>
  </conditionalFormatting>
  <conditionalFormatting sqref="H12:H19">
    <cfRule type="expression" priority="4" dxfId="0">
      <formula>AND(H12&lt;&gt;"",H12&gt;0)</formula>
    </cfRule>
  </conditionalFormatting>
  <conditionalFormatting sqref="E23:E35">
    <cfRule type="expression" priority="5" dxfId="0">
      <formula>AND(E23&lt;&gt;"",E23&lt;0)</formula>
    </cfRule>
    <cfRule type="expression" priority="6" dxfId="1">
      <formula>AND(E23&lt;&gt;"",E23&gt;=0)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AA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4" customWidth="1" min="3" max="3"/>
    <col width="12" customWidth="1" min="4" max="4"/>
    <col width="15" customWidth="1" min="5" max="5"/>
    <col width="18" customWidth="1" min="6" max="6"/>
    <col width="16" customWidth="1" min="7" max="7"/>
    <col width="16" customWidth="1" min="8" max="8"/>
    <col width="16" customWidth="1" min="9" max="9"/>
    <col width="17" customWidth="1" min="10" max="10"/>
    <col width="27" customWidth="1" min="11" max="11"/>
    <col width="15" customWidth="1" min="12" max="12"/>
    <col width="14" customWidth="1" min="13" max="13"/>
    <col width="18" customWidth="1" min="14" max="14"/>
    <col width="29" customWidth="1" min="15" max="15"/>
    <col width="44" customWidth="1" min="16" max="16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</cols>
  <sheetData>
    <row r="1" ht="26" customHeight="1">
      <c r="A1" s="1" t="inlineStr">
        <is>
          <t>Self Storage Development Budget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 ht="30" customHeight="1">
      <c r="A2" s="4" t="inlineStr">
        <is>
          <t>Enter planning amounts in yellow cells. Formula columns calculate unit cost, remaining budget, and human review flags.</t>
        </is>
      </c>
      <c r="W2">
        <f>Assumptions!B8</f>
        <v/>
      </c>
      <c r="X2">
        <f>Assumptions!B4</f>
        <v/>
      </c>
      <c r="Y2">
        <f>Assumptions!B5</f>
        <v/>
      </c>
      <c r="Z2">
        <f>Assumptions!B6</f>
        <v/>
      </c>
      <c r="AA2">
        <f>Assumptions!B7</f>
        <v/>
      </c>
    </row>
    <row r="3">
      <c r="A3" s="21" t="inlineStr">
        <is>
          <t>Prepared for 100 budget lines; 10 fictional examples are included.</t>
        </is>
      </c>
    </row>
    <row r="4">
      <c r="A4" s="22" t="inlineStr">
        <is>
          <t>Facility</t>
        </is>
      </c>
      <c r="B4" s="22" t="inlineStr">
        <is>
          <t>Budget Category</t>
        </is>
      </c>
      <c r="C4" s="22" t="inlineStr">
        <is>
          <t>Cost Item</t>
        </is>
      </c>
      <c r="D4" s="22" t="inlineStr">
        <is>
          <t>Quantity</t>
        </is>
      </c>
      <c r="E4" s="22" t="inlineStr">
        <is>
          <t>Unit</t>
        </is>
      </c>
      <c r="F4" s="22" t="inlineStr">
        <is>
          <t>Draw Period</t>
        </is>
      </c>
      <c r="G4" s="22" t="inlineStr">
        <is>
          <t>Budget Amount</t>
        </is>
      </c>
      <c r="H4" s="22" t="inlineStr">
        <is>
          <t>Forecast Amount</t>
        </is>
      </c>
      <c r="I4" s="22" t="inlineStr">
        <is>
          <t>Drawn Amount</t>
        </is>
      </c>
      <c r="J4" s="22" t="inlineStr">
        <is>
          <t>Budget per Unit</t>
        </is>
      </c>
      <c r="K4" s="22" t="inlineStr">
        <is>
          <t>Owner</t>
        </is>
      </c>
      <c r="L4" s="22" t="inlineStr">
        <is>
          <t>Status</t>
        </is>
      </c>
      <c r="M4" s="22" t="inlineStr">
        <is>
          <t>Due Date</t>
        </is>
      </c>
      <c r="N4" s="22" t="inlineStr">
        <is>
          <t>Budget Remaining</t>
        </is>
      </c>
      <c r="O4" s="22" t="inlineStr">
        <is>
          <t>Review Flag</t>
        </is>
      </c>
      <c r="P4" s="22" t="inlineStr">
        <is>
          <t>Notes</t>
        </is>
      </c>
    </row>
    <row r="5" ht="32" customHeight="1">
      <c r="A5" s="23" t="inlineStr">
        <is>
          <t>Juniper Lantern Storage at Mesa Vista (Fictional)</t>
        </is>
      </c>
      <c r="B5" s="24" t="inlineStr">
        <is>
          <t>Land</t>
        </is>
      </c>
      <c r="C5" s="23" t="inlineStr">
        <is>
          <t>Land planning allowance</t>
        </is>
      </c>
      <c r="D5" s="25" t="n">
        <v>1</v>
      </c>
      <c r="E5" s="24" t="inlineStr">
        <is>
          <t>lump sum</t>
        </is>
      </c>
      <c r="F5" s="24" t="inlineStr">
        <is>
          <t>Predevelopment</t>
        </is>
      </c>
      <c r="G5" s="26" t="n">
        <v>4200000</v>
      </c>
      <c r="H5" s="26" t="n">
        <v>4150000</v>
      </c>
      <c r="I5" s="26" t="n">
        <v>4150000</v>
      </c>
      <c r="J5" s="14">
        <f>IF(OR($D5="",$G5=""),"",IFERROR($G5/$D5,""))</f>
        <v/>
      </c>
      <c r="K5" s="23" t="inlineStr">
        <is>
          <t>Fictional Development Lead</t>
        </is>
      </c>
      <c r="L5" s="24" t="inlineStr">
        <is>
          <t>Complete</t>
        </is>
      </c>
      <c r="M5" s="27" t="n">
        <v>46156</v>
      </c>
      <c r="N5" s="14">
        <f>IF($G5="","",$G5-IF($H5="",0,$H5))</f>
        <v/>
      </c>
      <c r="O5" s="28">
        <f>IF($A5="","",IF($G5="","Review: missing budget",IF($F5="","Review: missing draw period",IF($L5="","Review: missing status",IF(AND($X$2&lt;&gt;"",$G5&gt;$X$2),"Review: large budget line",IF(AND($H5&lt;&gt;"",$H5&gt;$G5),"Review: forecast over budget",IF(AND($I5&lt;&gt;"",$H5&lt;&gt;"",$I5&gt;$H5),"Review: drawn over forecast",IF(AND($L5&lt;&gt;"Complete",$L5&lt;&gt;"Deferred",$M5=""),"Review: missing due date",IF(AND($M5&lt;&gt;"",$M5&lt;TODAY(),$L5&lt;&gt;"Complete",$L5&lt;&gt;"Deferred"),"Review: past due","")))))))))</f>
        <v/>
      </c>
      <c r="P5" s="23" t="inlineStr">
        <is>
          <t>Fictional planning allowance; verify project scope.</t>
        </is>
      </c>
      <c r="R5">
        <f>IFERROR(IF(Assumptions!D4="","",Assumptions!D4),"")</f>
        <v/>
      </c>
      <c r="S5">
        <f>IFERROR(IF(Assumptions!E4="","",Assumptions!E4),"")</f>
        <v/>
      </c>
      <c r="T5">
        <f>IFERROR(IF(Assumptions!F4="","",Assumptions!F4),"")</f>
        <v/>
      </c>
      <c r="U5">
        <f>IFERROR(IF(Assumptions!G4="","",Assumptions!G4),"")</f>
        <v/>
      </c>
      <c r="V5">
        <f>IFERROR(IF(Assumptions!H4="","",Assumptions!H4),"")</f>
        <v/>
      </c>
    </row>
    <row r="6" ht="32" customHeight="1">
      <c r="A6" s="23" t="inlineStr">
        <is>
          <t>Juniper Lantern Storage at Mesa Vista (Fictional)</t>
        </is>
      </c>
      <c r="B6" s="24" t="inlineStr">
        <is>
          <t>Design</t>
        </is>
      </c>
      <c r="C6" s="23" t="inlineStr">
        <is>
          <t>Architectural design allowance</t>
        </is>
      </c>
      <c r="D6" s="25" t="n">
        <v>1</v>
      </c>
      <c r="E6" s="24" t="inlineStr">
        <is>
          <t>lump sum</t>
        </is>
      </c>
      <c r="F6" s="24" t="inlineStr">
        <is>
          <t>Predevelopment</t>
        </is>
      </c>
      <c r="G6" s="26" t="n">
        <v>650000</v>
      </c>
      <c r="H6" s="26" t="n">
        <v>620000</v>
      </c>
      <c r="I6" s="26" t="n">
        <v>410000</v>
      </c>
      <c r="J6" s="18">
        <f>IF(OR($D6="",$G6=""),"",IFERROR($G6/$D6,""))</f>
        <v/>
      </c>
      <c r="K6" s="23" t="inlineStr">
        <is>
          <t>Fictional Design Team</t>
        </is>
      </c>
      <c r="L6" s="24" t="inlineStr">
        <is>
          <t>In Progress</t>
        </is>
      </c>
      <c r="M6" s="27" t="n">
        <v>46306</v>
      </c>
      <c r="N6" s="18">
        <f>IF($G6="","",$G6-IF($H6="",0,$H6))</f>
        <v/>
      </c>
      <c r="O6" s="29">
        <f>IF($A6="","",IF($G6="","Review: missing budget",IF($F6="","Review: missing draw period",IF($L6="","Review: missing status",IF(AND($X$2&lt;&gt;"",$G6&gt;$X$2),"Review: large budget line",IF(AND($H6&lt;&gt;"",$H6&gt;$G6),"Review: forecast over budget",IF(AND($I6&lt;&gt;"",$H6&lt;&gt;"",$I6&gt;$H6),"Review: drawn over forecast",IF(AND($L6&lt;&gt;"Complete",$L6&lt;&gt;"Deferred",$M6=""),"Review: missing due date",IF(AND($M6&lt;&gt;"",$M6&lt;TODAY(),$L6&lt;&gt;"Complete",$L6&lt;&gt;"Deferred"),"Review: past due","")))))))))</f>
        <v/>
      </c>
      <c r="P6" s="23" t="inlineStr">
        <is>
          <t>Concept and drawing allowance for the fictional facility.</t>
        </is>
      </c>
      <c r="R6">
        <f>IFERROR(IF(Assumptions!D5="","",Assumptions!D5),"")</f>
        <v/>
      </c>
      <c r="S6">
        <f>IFERROR(IF(Assumptions!E5="","",Assumptions!E5),"")</f>
        <v/>
      </c>
      <c r="T6">
        <f>IFERROR(IF(Assumptions!F5="","",Assumptions!F5),"")</f>
        <v/>
      </c>
      <c r="U6">
        <f>IFERROR(IF(Assumptions!G5="","",Assumptions!G5),"")</f>
        <v/>
      </c>
      <c r="V6">
        <f>IFERROR(IF(Assumptions!H5="","",Assumptions!H5),"")</f>
        <v/>
      </c>
    </row>
    <row r="7" ht="32" customHeight="1">
      <c r="A7" s="23" t="inlineStr">
        <is>
          <t>Juniper Lantern Storage at Mesa Vista (Fictional)</t>
        </is>
      </c>
      <c r="B7" s="24" t="inlineStr">
        <is>
          <t>Permits &amp; Fees</t>
        </is>
      </c>
      <c r="C7" s="23" t="inlineStr">
        <is>
          <t>Local review and permit allowance</t>
        </is>
      </c>
      <c r="D7" s="25" t="n">
        <v>1</v>
      </c>
      <c r="E7" s="24" t="inlineStr">
        <is>
          <t>lump sum</t>
        </is>
      </c>
      <c r="F7" s="24" t="inlineStr">
        <is>
          <t>Draw 1</t>
        </is>
      </c>
      <c r="G7" s="26" t="n">
        <v>310000</v>
      </c>
      <c r="H7" s="26" t="n">
        <v>290000</v>
      </c>
      <c r="I7" s="26" t="n">
        <v>150000</v>
      </c>
      <c r="J7" s="14">
        <f>IF(OR($D7="",$G7=""),"",IFERROR($G7/$D7,""))</f>
        <v/>
      </c>
      <c r="K7" s="23" t="inlineStr">
        <is>
          <t>Fictional Project Manager</t>
        </is>
      </c>
      <c r="L7" s="24" t="inlineStr">
        <is>
          <t>In Progress</t>
        </is>
      </c>
      <c r="M7" s="27" t="n">
        <v>46261</v>
      </c>
      <c r="N7" s="14">
        <f>IF($G7="","",$G7-IF($H7="",0,$H7))</f>
        <v/>
      </c>
      <c r="O7" s="28">
        <f>IF($A7="","",IF($G7="","Review: missing budget",IF($F7="","Review: missing draw period",IF($L7="","Review: missing status",IF(AND($X$2&lt;&gt;"",$G7&gt;$X$2),"Review: large budget line",IF(AND($H7&lt;&gt;"",$H7&gt;$G7),"Review: forecast over budget",IF(AND($I7&lt;&gt;"",$H7&lt;&gt;"",$I7&gt;$H7),"Review: drawn over forecast",IF(AND($L7&lt;&gt;"Complete",$L7&lt;&gt;"Deferred",$M7=""),"Review: missing due date",IF(AND($M7&lt;&gt;"",$M7&lt;TODAY(),$L7&lt;&gt;"Complete",$L7&lt;&gt;"Deferred"),"Review: past due","")))))))))</f>
        <v/>
      </c>
      <c r="P7" s="23" t="inlineStr">
        <is>
          <t>Schedule assumption requires human review.</t>
        </is>
      </c>
      <c r="R7">
        <f>IFERROR(IF(Assumptions!D6="","",Assumptions!D6),"")</f>
        <v/>
      </c>
      <c r="S7">
        <f>IFERROR(IF(Assumptions!E6="","",Assumptions!E6),"")</f>
        <v/>
      </c>
      <c r="T7">
        <f>IFERROR(IF(Assumptions!F6="","",Assumptions!F6),"")</f>
        <v/>
      </c>
      <c r="U7">
        <f>IFERROR(IF(Assumptions!G6="","",Assumptions!G6),"")</f>
        <v/>
      </c>
      <c r="V7">
        <f>IFERROR(IF(Assumptions!H6="","",Assumptions!H6),"")</f>
        <v/>
      </c>
    </row>
    <row r="8" ht="32" customHeight="1">
      <c r="A8" s="23" t="inlineStr">
        <is>
          <t>Juniper Lantern Storage at Mesa Vista (Fictional)</t>
        </is>
      </c>
      <c r="B8" s="24" t="inlineStr">
        <is>
          <t>Site Work</t>
        </is>
      </c>
      <c r="C8" s="23" t="inlineStr">
        <is>
          <t>Grading and utility allowance</t>
        </is>
      </c>
      <c r="D8" s="25" t="n">
        <v>235000</v>
      </c>
      <c r="E8" s="24" t="inlineStr">
        <is>
          <t>square feet</t>
        </is>
      </c>
      <c r="F8" s="24" t="inlineStr">
        <is>
          <t>Draw 2</t>
        </is>
      </c>
      <c r="G8" s="26" t="n">
        <v>2400000</v>
      </c>
      <c r="H8" s="26" t="n">
        <v>2250000</v>
      </c>
      <c r="I8" s="26" t="n">
        <v>1200000</v>
      </c>
      <c r="J8" s="18">
        <f>IF(OR($D8="",$G8=""),"",IFERROR($G8/$D8,""))</f>
        <v/>
      </c>
      <c r="K8" s="23" t="inlineStr">
        <is>
          <t>Fictional Site Lead</t>
        </is>
      </c>
      <c r="L8" s="24" t="inlineStr">
        <is>
          <t>In Progress</t>
        </is>
      </c>
      <c r="M8" s="27" t="n">
        <v>46336</v>
      </c>
      <c r="N8" s="18">
        <f>IF($G8="","",$G8-IF($H8="",0,$H8))</f>
        <v/>
      </c>
      <c r="O8" s="29">
        <f>IF($A8="","",IF($G8="","Review: missing budget",IF($F8="","Review: missing draw period",IF($L8="","Review: missing status",IF(AND($X$2&lt;&gt;"",$G8&gt;$X$2),"Review: large budget line",IF(AND($H8&lt;&gt;"",$H8&gt;$G8),"Review: forecast over budget",IF(AND($I8&lt;&gt;"",$H8&lt;&gt;"",$I8&gt;$H8),"Review: drawn over forecast",IF(AND($L8&lt;&gt;"Complete",$L8&lt;&gt;"Deferred",$M8=""),"Review: missing due date",IF(AND($M8&lt;&gt;"",$M8&lt;TODAY(),$L8&lt;&gt;"Complete",$L8&lt;&gt;"Deferred"),"Review: past due","")))))))))</f>
        <v/>
      </c>
      <c r="P8" s="23" t="inlineStr">
        <is>
          <t>Quantity is a fictional planning basis.</t>
        </is>
      </c>
      <c r="R8">
        <f>IFERROR(IF(Assumptions!D7="","",Assumptions!D7),"")</f>
        <v/>
      </c>
      <c r="S8">
        <f>IFERROR(IF(Assumptions!E7="","",Assumptions!E7),"")</f>
        <v/>
      </c>
      <c r="T8">
        <f>IFERROR(IF(Assumptions!F7="","",Assumptions!F7),"")</f>
        <v/>
      </c>
      <c r="U8">
        <f>IFERROR(IF(Assumptions!G7="","",Assumptions!G7),"")</f>
        <v/>
      </c>
      <c r="V8">
        <f>IFERROR(IF(Assumptions!H7="","",Assumptions!H7),"")</f>
        <v/>
      </c>
    </row>
    <row r="9" ht="32" customHeight="1">
      <c r="A9" s="23" t="inlineStr">
        <is>
          <t>Juniper Lantern Storage at Mesa Vista (Fictional)</t>
        </is>
      </c>
      <c r="B9" s="24" t="inlineStr">
        <is>
          <t>Structures</t>
        </is>
      </c>
      <c r="C9" s="23" t="inlineStr">
        <is>
          <t>Storage building package allowance</t>
        </is>
      </c>
      <c r="D9" s="25" t="n">
        <v>840</v>
      </c>
      <c r="E9" s="24" t="inlineStr">
        <is>
          <t>units</t>
        </is>
      </c>
      <c r="F9" s="24" t="inlineStr">
        <is>
          <t>Draw 3</t>
        </is>
      </c>
      <c r="G9" s="26" t="n">
        <v>6800000</v>
      </c>
      <c r="H9" s="26" t="n">
        <v>6500000</v>
      </c>
      <c r="I9" s="26" t="n">
        <v>2700000</v>
      </c>
      <c r="J9" s="14">
        <f>IF(OR($D9="",$G9=""),"",IFERROR($G9/$D9,""))</f>
        <v/>
      </c>
      <c r="K9" s="23" t="inlineStr">
        <is>
          <t>Fictional Development Lead</t>
        </is>
      </c>
      <c r="L9" s="24" t="inlineStr">
        <is>
          <t>Scheduled</t>
        </is>
      </c>
      <c r="M9" s="27" t="n">
        <v>46396</v>
      </c>
      <c r="N9" s="14">
        <f>IF($G9="","",$G9-IF($H9="",0,$H9))</f>
        <v/>
      </c>
      <c r="O9" s="28">
        <f>IF($A9="","",IF($G9="","Review: missing budget",IF($F9="","Review: missing draw period",IF($L9="","Review: missing status",IF(AND($X$2&lt;&gt;"",$G9&gt;$X$2),"Review: large budget line",IF(AND($H9&lt;&gt;"",$H9&gt;$G9),"Review: forecast over budget",IF(AND($I9&lt;&gt;"",$H9&lt;&gt;"",$I9&gt;$H9),"Review: drawn over forecast",IF(AND($L9&lt;&gt;"Complete",$L9&lt;&gt;"Deferred",$M9=""),"Review: missing due date",IF(AND($M9&lt;&gt;"",$M9&lt;TODAY(),$L9&lt;&gt;"Complete",$L9&lt;&gt;"Deferred"),"Review: past due","")))))))))</f>
        <v/>
      </c>
      <c r="P9" s="23" t="inlineStr">
        <is>
          <t>Large line is intentionally included for threshold review.</t>
        </is>
      </c>
      <c r="R9">
        <f>IFERROR(IF(Assumptions!D8="","",Assumptions!D8),"")</f>
        <v/>
      </c>
      <c r="S9">
        <f>IFERROR(IF(Assumptions!E8="","",Assumptions!E8),"")</f>
        <v/>
      </c>
      <c r="T9">
        <f>IFERROR(IF(Assumptions!F8="","",Assumptions!F8),"")</f>
        <v/>
      </c>
      <c r="U9">
        <f>IFERROR(IF(Assumptions!G8="","",Assumptions!G8),"")</f>
        <v/>
      </c>
      <c r="V9">
        <f>IFERROR(IF(Assumptions!H8="","",Assumptions!H8),"")</f>
        <v/>
      </c>
    </row>
    <row r="10" ht="32" customHeight="1">
      <c r="A10" s="23" t="inlineStr">
        <is>
          <t>Juniper Lantern Storage at Mesa Vista (Fictional)</t>
        </is>
      </c>
      <c r="B10" s="24" t="inlineStr">
        <is>
          <t>Security Systems</t>
        </is>
      </c>
      <c r="C10" s="23" t="inlineStr">
        <is>
          <t>Camera and access equipment allowance</t>
        </is>
      </c>
      <c r="D10" s="25" t="n">
        <v>72</v>
      </c>
      <c r="E10" s="24" t="inlineStr">
        <is>
          <t>units</t>
        </is>
      </c>
      <c r="F10" s="24" t="inlineStr">
        <is>
          <t>Draw 4</t>
        </is>
      </c>
      <c r="G10" s="26" t="n">
        <v>420000</v>
      </c>
      <c r="H10" s="26" t="n">
        <v>435000</v>
      </c>
      <c r="I10" s="26" t="n">
        <v>400000</v>
      </c>
      <c r="J10" s="18">
        <f>IF(OR($D10="",$G10=""),"",IFERROR($G10/$D10,""))</f>
        <v/>
      </c>
      <c r="K10" s="23" t="inlineStr">
        <is>
          <t>Fictional Site Lead</t>
        </is>
      </c>
      <c r="L10" s="24" t="inlineStr">
        <is>
          <t>In Progress</t>
        </is>
      </c>
      <c r="M10" s="27" t="n">
        <v>46426</v>
      </c>
      <c r="N10" s="18">
        <f>IF($G10="","",$G10-IF($H10="",0,$H10))</f>
        <v/>
      </c>
      <c r="O10" s="29">
        <f>IF($A10="","",IF($G10="","Review: missing budget",IF($F10="","Review: missing draw period",IF($L10="","Review: missing status",IF(AND($X$2&lt;&gt;"",$G10&gt;$X$2),"Review: large budget line",IF(AND($H10&lt;&gt;"",$H10&gt;$G10),"Review: forecast over budget",IF(AND($I10&lt;&gt;"",$H10&lt;&gt;"",$I10&gt;$H10),"Review: drawn over forecast",IF(AND($L10&lt;&gt;"Complete",$L10&lt;&gt;"Deferred",$M10=""),"Review: missing due date",IF(AND($M10&lt;&gt;"",$M10&lt;TODAY(),$L10&lt;&gt;"Complete",$L10&lt;&gt;"Deferred"),"Review: past due","")))))))))</f>
        <v/>
      </c>
      <c r="P10" s="23" t="inlineStr">
        <is>
          <t>Forecast is intentionally above budget for testing.</t>
        </is>
      </c>
      <c r="R10">
        <f>IFERROR(IF(Assumptions!D9="","",Assumptions!D9),"")</f>
        <v/>
      </c>
      <c r="S10">
        <f>IFERROR(IF(Assumptions!E9="","",Assumptions!E9),"")</f>
        <v/>
      </c>
      <c r="T10">
        <f>IFERROR(IF(Assumptions!F9="","",Assumptions!F9),"")</f>
        <v/>
      </c>
      <c r="U10">
        <f>IFERROR(IF(Assumptions!G9="","",Assumptions!G9),"")</f>
        <v/>
      </c>
      <c r="V10">
        <f>IFERROR(IF(Assumptions!H9="","",Assumptions!H9),"")</f>
        <v/>
      </c>
    </row>
    <row r="11" ht="32" customHeight="1">
      <c r="A11" s="23" t="inlineStr">
        <is>
          <t>Juniper Lantern Storage at Mesa Vista (Fictional)</t>
        </is>
      </c>
      <c r="B11" s="24" t="inlineStr">
        <is>
          <t>Contingency</t>
        </is>
      </c>
      <c r="C11" s="23" t="inlineStr">
        <is>
          <t>Project contingency reserve</t>
        </is>
      </c>
      <c r="D11" s="25" t="n">
        <v>1</v>
      </c>
      <c r="E11" s="24" t="inlineStr">
        <is>
          <t>lump sum</t>
        </is>
      </c>
      <c r="F11" s="24" t="inlineStr">
        <is>
          <t>Draw 5</t>
        </is>
      </c>
      <c r="G11" s="26" t="n">
        <v>1150000</v>
      </c>
      <c r="H11" s="26" t="n"/>
      <c r="I11" s="26" t="n"/>
      <c r="J11" s="14">
        <f>IF(OR($D11="",$G11=""),"",IFERROR($G11/$D11,""))</f>
        <v/>
      </c>
      <c r="K11" s="23" t="inlineStr">
        <is>
          <t>Fictional Finance Review</t>
        </is>
      </c>
      <c r="L11" s="24" t="inlineStr">
        <is>
          <t>Planned</t>
        </is>
      </c>
      <c r="M11" s="27" t="n">
        <v>46486</v>
      </c>
      <c r="N11" s="14">
        <f>IF($G11="","",$G11-IF($H11="",0,$H11))</f>
        <v/>
      </c>
      <c r="O11" s="28">
        <f>IF($A11="","",IF($G11="","Review: missing budget",IF($F11="","Review: missing draw period",IF($L11="","Review: missing status",IF(AND($X$2&lt;&gt;"",$G11&gt;$X$2),"Review: large budget line",IF(AND($H11&lt;&gt;"",$H11&gt;$G11),"Review: forecast over budget",IF(AND($I11&lt;&gt;"",$H11&lt;&gt;"",$I11&gt;$H11),"Review: drawn over forecast",IF(AND($L11&lt;&gt;"Complete",$L11&lt;&gt;"Deferred",$M11=""),"Review: missing due date",IF(AND($M11&lt;&gt;"",$M11&lt;TODAY(),$L11&lt;&gt;"Complete",$L11&lt;&gt;"Deferred"),"Review: past due","")))))))))</f>
        <v/>
      </c>
      <c r="P11" s="23" t="inlineStr">
        <is>
          <t>Editable reserve assumption; no outcome is guaranteed.</t>
        </is>
      </c>
      <c r="R11">
        <f>IFERROR(IF(Assumptions!D10="","",Assumptions!D10),"")</f>
        <v/>
      </c>
      <c r="S11">
        <f>IFERROR(IF(Assumptions!E10="","",Assumptions!E10),"")</f>
        <v/>
      </c>
      <c r="T11">
        <f>IFERROR(IF(Assumptions!F10="","",Assumptions!F10),"")</f>
        <v/>
      </c>
      <c r="U11">
        <f>IFERROR(IF(Assumptions!G10="","",Assumptions!G10),"")</f>
        <v/>
      </c>
      <c r="V11">
        <f>IFERROR(IF(Assumptions!H10="","",Assumptions!H10),"")</f>
        <v/>
      </c>
    </row>
    <row r="12" ht="32" customHeight="1">
      <c r="A12" s="23" t="inlineStr">
        <is>
          <t>Juniper Lantern Storage at Mesa Vista (Fictional)</t>
        </is>
      </c>
      <c r="B12" s="24" t="inlineStr">
        <is>
          <t>Other</t>
        </is>
      </c>
      <c r="C12" s="23" t="inlineStr">
        <is>
          <t>Office and leasing area fit-out</t>
        </is>
      </c>
      <c r="D12" s="25" t="n">
        <v>1</v>
      </c>
      <c r="E12" s="24" t="inlineStr">
        <is>
          <t>lump sum</t>
        </is>
      </c>
      <c r="F12" s="24" t="inlineStr">
        <is>
          <t>Draw 5</t>
        </is>
      </c>
      <c r="G12" s="26" t="n">
        <v>280000</v>
      </c>
      <c r="H12" s="26" t="n">
        <v>240000</v>
      </c>
      <c r="I12" s="26" t="n"/>
      <c r="J12" s="18">
        <f>IF(OR($D12="",$G12=""),"",IFERROR($G12/$D12,""))</f>
        <v/>
      </c>
      <c r="K12" s="23" t="inlineStr">
        <is>
          <t>Fictional Project Manager</t>
        </is>
      </c>
      <c r="L12" s="24" t="inlineStr">
        <is>
          <t>Quoted</t>
        </is>
      </c>
      <c r="M12" s="27" t="n">
        <v>46516</v>
      </c>
      <c r="N12" s="18">
        <f>IF($G12="","",$G12-IF($H12="",0,$H12))</f>
        <v/>
      </c>
      <c r="O12" s="29">
        <f>IF($A12="","",IF($G12="","Review: missing budget",IF($F12="","Review: missing draw period",IF($L12="","Review: missing status",IF(AND($X$2&lt;&gt;"",$G12&gt;$X$2),"Review: large budget line",IF(AND($H12&lt;&gt;"",$H12&gt;$G12),"Review: forecast over budget",IF(AND($I12&lt;&gt;"",$H12&lt;&gt;"",$I12&gt;$H12),"Review: drawn over forecast",IF(AND($L12&lt;&gt;"Complete",$L12&lt;&gt;"Deferred",$M12=""),"Review: missing due date",IF(AND($M12&lt;&gt;"",$M12&lt;TODAY(),$L12&lt;&gt;"Complete",$L12&lt;&gt;"Deferred"),"Review: past due","")))))))))</f>
        <v/>
      </c>
      <c r="P12" s="23" t="inlineStr">
        <is>
          <t>Fictional scope allowance for planning use.</t>
        </is>
      </c>
      <c r="R12">
        <f>IFERROR(IF(Assumptions!D11="","",Assumptions!D11),"")</f>
        <v/>
      </c>
      <c r="S12">
        <f>IFERROR(IF(Assumptions!E11="","",Assumptions!E11),"")</f>
        <v/>
      </c>
      <c r="T12">
        <f>IFERROR(IF(Assumptions!F11="","",Assumptions!F11),"")</f>
        <v/>
      </c>
      <c r="U12">
        <f>IFERROR(IF(Assumptions!G11="","",Assumptions!G11),"")</f>
        <v/>
      </c>
      <c r="V12">
        <f>IFERROR(IF(Assumptions!H11="","",Assumptions!H11),"")</f>
        <v/>
      </c>
    </row>
    <row r="13" ht="32" customHeight="1">
      <c r="A13" s="23" t="inlineStr">
        <is>
          <t>Juniper Lantern Storage at Mesa Vista (Fictional)</t>
        </is>
      </c>
      <c r="B13" s="24" t="inlineStr">
        <is>
          <t>Site Work</t>
        </is>
      </c>
      <c r="C13" s="23" t="inlineStr">
        <is>
          <t>Drainage and paving allowance</t>
        </is>
      </c>
      <c r="D13" s="25" t="n">
        <v>98000</v>
      </c>
      <c r="E13" s="24" t="inlineStr">
        <is>
          <t>square feet</t>
        </is>
      </c>
      <c r="F13" s="24" t="inlineStr">
        <is>
          <t>Draw 4</t>
        </is>
      </c>
      <c r="G13" s="26" t="n">
        <v>725000</v>
      </c>
      <c r="H13" s="26" t="n">
        <v>690000</v>
      </c>
      <c r="I13" s="26" t="n">
        <v>250000</v>
      </c>
      <c r="J13" s="14">
        <f>IF(OR($D13="",$G13=""),"",IFERROR($G13/$D13,""))</f>
        <v/>
      </c>
      <c r="K13" s="23" t="inlineStr">
        <is>
          <t>Fictional Site Lead</t>
        </is>
      </c>
      <c r="L13" s="24" t="inlineStr">
        <is>
          <t>In Progress</t>
        </is>
      </c>
      <c r="M13" s="27" t="n">
        <v>46366</v>
      </c>
      <c r="N13" s="14">
        <f>IF($G13="","",$G13-IF($H13="",0,$H13))</f>
        <v/>
      </c>
      <c r="O13" s="28">
        <f>IF($A13="","",IF($G13="","Review: missing budget",IF($F13="","Review: missing draw period",IF($L13="","Review: missing status",IF(AND($X$2&lt;&gt;"",$G13&gt;$X$2),"Review: large budget line",IF(AND($H13&lt;&gt;"",$H13&gt;$G13),"Review: forecast over budget",IF(AND($I13&lt;&gt;"",$H13&lt;&gt;"",$I13&gt;$H13),"Review: drawn over forecast",IF(AND($L13&lt;&gt;"Complete",$L13&lt;&gt;"Deferred",$M13=""),"Review: missing due date",IF(AND($M13&lt;&gt;"",$M13&lt;TODAY(),$L13&lt;&gt;"Complete",$L13&lt;&gt;"Deferred"),"Review: past due","")))))))))</f>
        <v/>
      </c>
      <c r="P13" s="23" t="inlineStr">
        <is>
          <t>Review quantities and timing before use.</t>
        </is>
      </c>
      <c r="R13">
        <f>IFERROR(IF(Assumptions!D12="","",Assumptions!D12),"")</f>
        <v/>
      </c>
      <c r="S13">
        <f>IFERROR(IF(Assumptions!E12="","",Assumptions!E12),"")</f>
        <v/>
      </c>
      <c r="T13">
        <f>IFERROR(IF(Assumptions!F12="","",Assumptions!F12),"")</f>
        <v/>
      </c>
      <c r="U13">
        <f>IFERROR(IF(Assumptions!G12="","",Assumptions!G12),"")</f>
        <v/>
      </c>
      <c r="V13">
        <f>IFERROR(IF(Assumptions!H12="","",Assumptions!H12),"")</f>
        <v/>
      </c>
    </row>
    <row r="14" ht="32" customHeight="1">
      <c r="A14" s="23" t="inlineStr">
        <is>
          <t>Juniper Lantern Storage at Mesa Vista (Fictional)</t>
        </is>
      </c>
      <c r="B14" s="24" t="inlineStr">
        <is>
          <t>Design</t>
        </is>
      </c>
      <c r="C14" s="23" t="inlineStr">
        <is>
          <t>Civil engineering allowance</t>
        </is>
      </c>
      <c r="D14" s="25" t="n">
        <v>650</v>
      </c>
      <c r="E14" s="24" t="inlineStr">
        <is>
          <t>hours</t>
        </is>
      </c>
      <c r="F14" s="24" t="inlineStr">
        <is>
          <t>Draw 1</t>
        </is>
      </c>
      <c r="G14" s="26" t="n">
        <v>390000</v>
      </c>
      <c r="H14" s="26" t="n">
        <v>375000</v>
      </c>
      <c r="I14" s="26" t="n">
        <v>300000</v>
      </c>
      <c r="J14" s="18">
        <f>IF(OR($D14="",$G14=""),"",IFERROR($G14/$D14,""))</f>
        <v/>
      </c>
      <c r="K14" s="23" t="inlineStr">
        <is>
          <t>Fictional Design Team</t>
        </is>
      </c>
      <c r="L14" s="24" t="inlineStr">
        <is>
          <t>In Progress</t>
        </is>
      </c>
      <c r="M14" s="27" t="n">
        <v>46321</v>
      </c>
      <c r="N14" s="18">
        <f>IF($G14="","",$G14-IF($H14="",0,$H14))</f>
        <v/>
      </c>
      <c r="O14" s="29">
        <f>IF($A14="","",IF($G14="","Review: missing budget",IF($F14="","Review: missing draw period",IF($L14="","Review: missing status",IF(AND($X$2&lt;&gt;"",$G14&gt;$X$2),"Review: large budget line",IF(AND($H14&lt;&gt;"",$H14&gt;$G14),"Review: forecast over budget",IF(AND($I14&lt;&gt;"",$H14&lt;&gt;"",$I14&gt;$H14),"Review: drawn over forecast",IF(AND($L14&lt;&gt;"Complete",$L14&lt;&gt;"Deferred",$M14=""),"Review: missing due date",IF(AND($M14&lt;&gt;"",$M14&lt;TODAY(),$L14&lt;&gt;"Complete",$L14&lt;&gt;"Deferred"),"Review: past due","")))))))))</f>
        <v/>
      </c>
      <c r="P14" s="23" t="inlineStr">
        <is>
          <t>Hours are fictional and editable.</t>
        </is>
      </c>
      <c r="R14">
        <f>IFERROR(IF(Assumptions!D13="","",Assumptions!D13),"")</f>
        <v/>
      </c>
      <c r="S14">
        <f>IFERROR(IF(Assumptions!E13="","",Assumptions!E13),"")</f>
        <v/>
      </c>
      <c r="T14">
        <f>IFERROR(IF(Assumptions!F13="","",Assumptions!F13),"")</f>
        <v/>
      </c>
      <c r="U14">
        <f>IFERROR(IF(Assumptions!G13="","",Assumptions!G13),"")</f>
        <v/>
      </c>
      <c r="V14">
        <f>IFERROR(IF(Assumptions!H13="","",Assumptions!H13),"")</f>
        <v/>
      </c>
    </row>
    <row r="15" ht="21" customHeight="1">
      <c r="A15" s="23" t="n"/>
      <c r="B15" s="24" t="n"/>
      <c r="C15" s="23" t="n"/>
      <c r="D15" s="25" t="n"/>
      <c r="E15" s="24" t="n"/>
      <c r="F15" s="24" t="n"/>
      <c r="G15" s="26" t="n"/>
      <c r="H15" s="26" t="n"/>
      <c r="I15" s="26" t="n"/>
      <c r="J15" s="14">
        <f>IF(OR($D15="",$G15=""),"",IFERROR($G15/$D15,""))</f>
        <v/>
      </c>
      <c r="K15" s="23" t="n"/>
      <c r="L15" s="24" t="n"/>
      <c r="M15" s="27" t="n"/>
      <c r="N15" s="14">
        <f>IF($G15="","",$G15-IF($H15="",0,$H15))</f>
        <v/>
      </c>
      <c r="O15" s="28">
        <f>IF($A15="","",IF($G15="","Review: missing budget",IF($F15="","Review: missing draw period",IF($L15="","Review: missing status",IF(AND($X$2&lt;&gt;"",$G15&gt;$X$2),"Review: large budget line",IF(AND($H15&lt;&gt;"",$H15&gt;$G15),"Review: forecast over budget",IF(AND($I15&lt;&gt;"",$H15&lt;&gt;"",$I15&gt;$H15),"Review: drawn over forecast",IF(AND($L15&lt;&gt;"Complete",$L15&lt;&gt;"Deferred",$M15=""),"Review: missing due date",IF(AND($M15&lt;&gt;"",$M15&lt;TODAY(),$L15&lt;&gt;"Complete",$L15&lt;&gt;"Deferred"),"Review: past due","")))))))))</f>
        <v/>
      </c>
      <c r="P15" s="23" t="n"/>
      <c r="R15">
        <f>IFERROR(IF(Assumptions!D14="","",Assumptions!D14),"")</f>
        <v/>
      </c>
      <c r="S15">
        <f>IFERROR(IF(Assumptions!E14="","",Assumptions!E14),"")</f>
        <v/>
      </c>
      <c r="T15">
        <f>IFERROR(IF(Assumptions!F14="","",Assumptions!F14),"")</f>
        <v/>
      </c>
      <c r="U15">
        <f>IFERROR(IF(Assumptions!G14="","",Assumptions!G14),"")</f>
        <v/>
      </c>
      <c r="V15">
        <f>IFERROR(IF(Assumptions!H14="","",Assumptions!H14),"")</f>
        <v/>
      </c>
    </row>
    <row r="16" ht="21" customHeight="1">
      <c r="A16" s="23" t="n"/>
      <c r="B16" s="24" t="n"/>
      <c r="C16" s="23" t="n"/>
      <c r="D16" s="25" t="n"/>
      <c r="E16" s="24" t="n"/>
      <c r="F16" s="24" t="n"/>
      <c r="G16" s="26" t="n"/>
      <c r="H16" s="26" t="n"/>
      <c r="I16" s="26" t="n"/>
      <c r="J16" s="18">
        <f>IF(OR($D16="",$G16=""),"",IFERROR($G16/$D16,""))</f>
        <v/>
      </c>
      <c r="K16" s="23" t="n"/>
      <c r="L16" s="24" t="n"/>
      <c r="M16" s="27" t="n"/>
      <c r="N16" s="18">
        <f>IF($G16="","",$G16-IF($H16="",0,$H16))</f>
        <v/>
      </c>
      <c r="O16" s="29">
        <f>IF($A16="","",IF($G16="","Review: missing budget",IF($F16="","Review: missing draw period",IF($L16="","Review: missing status",IF(AND($X$2&lt;&gt;"",$G16&gt;$X$2),"Review: large budget line",IF(AND($H16&lt;&gt;"",$H16&gt;$G16),"Review: forecast over budget",IF(AND($I16&lt;&gt;"",$H16&lt;&gt;"",$I16&gt;$H16),"Review: drawn over forecast",IF(AND($L16&lt;&gt;"Complete",$L16&lt;&gt;"Deferred",$M16=""),"Review: missing due date",IF(AND($M16&lt;&gt;"",$M16&lt;TODAY(),$L16&lt;&gt;"Complete",$L16&lt;&gt;"Deferred"),"Review: past due","")))))))))</f>
        <v/>
      </c>
      <c r="P16" s="23" t="n"/>
      <c r="R16">
        <f>IFERROR(IF(Assumptions!D15="","",Assumptions!D15),"")</f>
        <v/>
      </c>
      <c r="S16">
        <f>IFERROR(IF(Assumptions!E15="","",Assumptions!E15),"")</f>
        <v/>
      </c>
      <c r="T16">
        <f>IFERROR(IF(Assumptions!F15="","",Assumptions!F15),"")</f>
        <v/>
      </c>
      <c r="U16">
        <f>IFERROR(IF(Assumptions!G15="","",Assumptions!G15),"")</f>
        <v/>
      </c>
      <c r="V16">
        <f>IFERROR(IF(Assumptions!H15="","",Assumptions!H15),"")</f>
        <v/>
      </c>
    </row>
    <row r="17" ht="21" customHeight="1">
      <c r="A17" s="23" t="n"/>
      <c r="B17" s="24" t="n"/>
      <c r="C17" s="23" t="n"/>
      <c r="D17" s="25" t="n"/>
      <c r="E17" s="24" t="n"/>
      <c r="F17" s="24" t="n"/>
      <c r="G17" s="26" t="n"/>
      <c r="H17" s="26" t="n"/>
      <c r="I17" s="26" t="n"/>
      <c r="J17" s="14">
        <f>IF(OR($D17="",$G17=""),"",IFERROR($G17/$D17,""))</f>
        <v/>
      </c>
      <c r="K17" s="23" t="n"/>
      <c r="L17" s="24" t="n"/>
      <c r="M17" s="27" t="n"/>
      <c r="N17" s="14">
        <f>IF($G17="","",$G17-IF($H17="",0,$H17))</f>
        <v/>
      </c>
      <c r="O17" s="28">
        <f>IF($A17="","",IF($G17="","Review: missing budget",IF($F17="","Review: missing draw period",IF($L17="","Review: missing status",IF(AND($X$2&lt;&gt;"",$G17&gt;$X$2),"Review: large budget line",IF(AND($H17&lt;&gt;"",$H17&gt;$G17),"Review: forecast over budget",IF(AND($I17&lt;&gt;"",$H17&lt;&gt;"",$I17&gt;$H17),"Review: drawn over forecast",IF(AND($L17&lt;&gt;"Complete",$L17&lt;&gt;"Deferred",$M17=""),"Review: missing due date",IF(AND($M17&lt;&gt;"",$M17&lt;TODAY(),$L17&lt;&gt;"Complete",$L17&lt;&gt;"Deferred"),"Review: past due","")))))))))</f>
        <v/>
      </c>
      <c r="P17" s="23" t="n"/>
      <c r="R17">
        <f>IFERROR(IF(Assumptions!D16="","",Assumptions!D16),"")</f>
        <v/>
      </c>
      <c r="S17">
        <f>IFERROR(IF(Assumptions!E16="","",Assumptions!E16),"")</f>
        <v/>
      </c>
      <c r="T17">
        <f>IFERROR(IF(Assumptions!F16="","",Assumptions!F16),"")</f>
        <v/>
      </c>
      <c r="U17">
        <f>IFERROR(IF(Assumptions!G16="","",Assumptions!G16),"")</f>
        <v/>
      </c>
      <c r="V17">
        <f>IFERROR(IF(Assumptions!H16="","",Assumptions!H16),"")</f>
        <v/>
      </c>
    </row>
    <row r="18" ht="21" customHeight="1">
      <c r="A18" s="23" t="n"/>
      <c r="B18" s="24" t="n"/>
      <c r="C18" s="23" t="n"/>
      <c r="D18" s="25" t="n"/>
      <c r="E18" s="24" t="n"/>
      <c r="F18" s="24" t="n"/>
      <c r="G18" s="26" t="n"/>
      <c r="H18" s="26" t="n"/>
      <c r="I18" s="26" t="n"/>
      <c r="J18" s="18">
        <f>IF(OR($D18="",$G18=""),"",IFERROR($G18/$D18,""))</f>
        <v/>
      </c>
      <c r="K18" s="23" t="n"/>
      <c r="L18" s="24" t="n"/>
      <c r="M18" s="27" t="n"/>
      <c r="N18" s="18">
        <f>IF($G18="","",$G18-IF($H18="",0,$H18))</f>
        <v/>
      </c>
      <c r="O18" s="29">
        <f>IF($A18="","",IF($G18="","Review: missing budget",IF($F18="","Review: missing draw period",IF($L18="","Review: missing status",IF(AND($X$2&lt;&gt;"",$G18&gt;$X$2),"Review: large budget line",IF(AND($H18&lt;&gt;"",$H18&gt;$G18),"Review: forecast over budget",IF(AND($I18&lt;&gt;"",$H18&lt;&gt;"",$I18&gt;$H18),"Review: drawn over forecast",IF(AND($L18&lt;&gt;"Complete",$L18&lt;&gt;"Deferred",$M18=""),"Review: missing due date",IF(AND($M18&lt;&gt;"",$M18&lt;TODAY(),$L18&lt;&gt;"Complete",$L18&lt;&gt;"Deferred"),"Review: past due","")))))))))</f>
        <v/>
      </c>
      <c r="P18" s="23" t="n"/>
      <c r="R18">
        <f>IFERROR(IF(Assumptions!D17="","",Assumptions!D17),"")</f>
        <v/>
      </c>
      <c r="S18">
        <f>IFERROR(IF(Assumptions!E17="","",Assumptions!E17),"")</f>
        <v/>
      </c>
      <c r="T18">
        <f>IFERROR(IF(Assumptions!F17="","",Assumptions!F17),"")</f>
        <v/>
      </c>
      <c r="U18">
        <f>IFERROR(IF(Assumptions!G17="","",Assumptions!G17),"")</f>
        <v/>
      </c>
      <c r="V18">
        <f>IFERROR(IF(Assumptions!H17="","",Assumptions!H17),"")</f>
        <v/>
      </c>
    </row>
    <row r="19" ht="21" customHeight="1">
      <c r="A19" s="23" t="n"/>
      <c r="B19" s="24" t="n"/>
      <c r="C19" s="23" t="n"/>
      <c r="D19" s="25" t="n"/>
      <c r="E19" s="24" t="n"/>
      <c r="F19" s="24" t="n"/>
      <c r="G19" s="26" t="n"/>
      <c r="H19" s="26" t="n"/>
      <c r="I19" s="26" t="n"/>
      <c r="J19" s="14">
        <f>IF(OR($D19="",$G19=""),"",IFERROR($G19/$D19,""))</f>
        <v/>
      </c>
      <c r="K19" s="23" t="n"/>
      <c r="L19" s="24" t="n"/>
      <c r="M19" s="27" t="n"/>
      <c r="N19" s="14">
        <f>IF($G19="","",$G19-IF($H19="",0,$H19))</f>
        <v/>
      </c>
      <c r="O19" s="28">
        <f>IF($A19="","",IF($G19="","Review: missing budget",IF($F19="","Review: missing draw period",IF($L19="","Review: missing status",IF(AND($X$2&lt;&gt;"",$G19&gt;$X$2),"Review: large budget line",IF(AND($H19&lt;&gt;"",$H19&gt;$G19),"Review: forecast over budget",IF(AND($I19&lt;&gt;"",$H19&lt;&gt;"",$I19&gt;$H19),"Review: drawn over forecast",IF(AND($L19&lt;&gt;"Complete",$L19&lt;&gt;"Deferred",$M19=""),"Review: missing due date",IF(AND($M19&lt;&gt;"",$M19&lt;TODAY(),$L19&lt;&gt;"Complete",$L19&lt;&gt;"Deferred"),"Review: past due","")))))))))</f>
        <v/>
      </c>
      <c r="P19" s="23" t="n"/>
      <c r="R19">
        <f>IFERROR(IF(Assumptions!D18="","",Assumptions!D18),"")</f>
        <v/>
      </c>
      <c r="S19">
        <f>IFERROR(IF(Assumptions!E18="","",Assumptions!E18),"")</f>
        <v/>
      </c>
      <c r="T19">
        <f>IFERROR(IF(Assumptions!F18="","",Assumptions!F18),"")</f>
        <v/>
      </c>
      <c r="U19">
        <f>IFERROR(IF(Assumptions!G18="","",Assumptions!G18),"")</f>
        <v/>
      </c>
      <c r="V19">
        <f>IFERROR(IF(Assumptions!H18="","",Assumptions!H18),"")</f>
        <v/>
      </c>
    </row>
    <row r="20" ht="21" customHeight="1">
      <c r="A20" s="23" t="n"/>
      <c r="B20" s="24" t="n"/>
      <c r="C20" s="23" t="n"/>
      <c r="D20" s="25" t="n"/>
      <c r="E20" s="24" t="n"/>
      <c r="F20" s="24" t="n"/>
      <c r="G20" s="26" t="n"/>
      <c r="H20" s="26" t="n"/>
      <c r="I20" s="26" t="n"/>
      <c r="J20" s="18">
        <f>IF(OR($D20="",$G20=""),"",IFERROR($G20/$D20,""))</f>
        <v/>
      </c>
      <c r="K20" s="23" t="n"/>
      <c r="L20" s="24" t="n"/>
      <c r="M20" s="27" t="n"/>
      <c r="N20" s="18">
        <f>IF($G20="","",$G20-IF($H20="",0,$H20))</f>
        <v/>
      </c>
      <c r="O20" s="29">
        <f>IF($A20="","",IF($G20="","Review: missing budget",IF($F20="","Review: missing draw period",IF($L20="","Review: missing status",IF(AND($X$2&lt;&gt;"",$G20&gt;$X$2),"Review: large budget line",IF(AND($H20&lt;&gt;"",$H20&gt;$G20),"Review: forecast over budget",IF(AND($I20&lt;&gt;"",$H20&lt;&gt;"",$I20&gt;$H20),"Review: drawn over forecast",IF(AND($L20&lt;&gt;"Complete",$L20&lt;&gt;"Deferred",$M20=""),"Review: missing due date",IF(AND($M20&lt;&gt;"",$M20&lt;TODAY(),$L20&lt;&gt;"Complete",$L20&lt;&gt;"Deferred"),"Review: past due","")))))))))</f>
        <v/>
      </c>
      <c r="P20" s="23" t="n"/>
      <c r="R20">
        <f>IFERROR(IF(Assumptions!D19="","",Assumptions!D19),"")</f>
        <v/>
      </c>
      <c r="S20">
        <f>IFERROR(IF(Assumptions!E19="","",Assumptions!E19),"")</f>
        <v/>
      </c>
      <c r="T20">
        <f>IFERROR(IF(Assumptions!F19="","",Assumptions!F19),"")</f>
        <v/>
      </c>
      <c r="U20">
        <f>IFERROR(IF(Assumptions!G19="","",Assumptions!G19),"")</f>
        <v/>
      </c>
      <c r="V20">
        <f>IFERROR(IF(Assumptions!H19="","",Assumptions!H19),"")</f>
        <v/>
      </c>
    </row>
    <row r="21" ht="21" customHeight="1">
      <c r="A21" s="23" t="n"/>
      <c r="B21" s="24" t="n"/>
      <c r="C21" s="23" t="n"/>
      <c r="D21" s="25" t="n"/>
      <c r="E21" s="24" t="n"/>
      <c r="F21" s="24" t="n"/>
      <c r="G21" s="26" t="n"/>
      <c r="H21" s="26" t="n"/>
      <c r="I21" s="26" t="n"/>
      <c r="J21" s="14">
        <f>IF(OR($D21="",$G21=""),"",IFERROR($G21/$D21,""))</f>
        <v/>
      </c>
      <c r="K21" s="23" t="n"/>
      <c r="L21" s="24" t="n"/>
      <c r="M21" s="27" t="n"/>
      <c r="N21" s="14">
        <f>IF($G21="","",$G21-IF($H21="",0,$H21))</f>
        <v/>
      </c>
      <c r="O21" s="28">
        <f>IF($A21="","",IF($G21="","Review: missing budget",IF($F21="","Review: missing draw period",IF($L21="","Review: missing status",IF(AND($X$2&lt;&gt;"",$G21&gt;$X$2),"Review: large budget line",IF(AND($H21&lt;&gt;"",$H21&gt;$G21),"Review: forecast over budget",IF(AND($I21&lt;&gt;"",$H21&lt;&gt;"",$I21&gt;$H21),"Review: drawn over forecast",IF(AND($L21&lt;&gt;"Complete",$L21&lt;&gt;"Deferred",$M21=""),"Review: missing due date",IF(AND($M21&lt;&gt;"",$M21&lt;TODAY(),$L21&lt;&gt;"Complete",$L21&lt;&gt;"Deferred"),"Review: past due","")))))))))</f>
        <v/>
      </c>
      <c r="P21" s="23" t="n"/>
      <c r="R21">
        <f>IFERROR(IF(Assumptions!D20="","",Assumptions!D20),"")</f>
        <v/>
      </c>
      <c r="S21">
        <f>IFERROR(IF(Assumptions!E20="","",Assumptions!E20),"")</f>
        <v/>
      </c>
      <c r="T21">
        <f>IFERROR(IF(Assumptions!F20="","",Assumptions!F20),"")</f>
        <v/>
      </c>
      <c r="U21">
        <f>IFERROR(IF(Assumptions!G20="","",Assumptions!G20),"")</f>
        <v/>
      </c>
      <c r="V21">
        <f>IFERROR(IF(Assumptions!H20="","",Assumptions!H20),"")</f>
        <v/>
      </c>
    </row>
    <row r="22" ht="21" customHeight="1">
      <c r="A22" s="23" t="n"/>
      <c r="B22" s="24" t="n"/>
      <c r="C22" s="23" t="n"/>
      <c r="D22" s="25" t="n"/>
      <c r="E22" s="24" t="n"/>
      <c r="F22" s="24" t="n"/>
      <c r="G22" s="26" t="n"/>
      <c r="H22" s="26" t="n"/>
      <c r="I22" s="26" t="n"/>
      <c r="J22" s="18">
        <f>IF(OR($D22="",$G22=""),"",IFERROR($G22/$D22,""))</f>
        <v/>
      </c>
      <c r="K22" s="23" t="n"/>
      <c r="L22" s="24" t="n"/>
      <c r="M22" s="27" t="n"/>
      <c r="N22" s="18">
        <f>IF($G22="","",$G22-IF($H22="",0,$H22))</f>
        <v/>
      </c>
      <c r="O22" s="29">
        <f>IF($A22="","",IF($G22="","Review: missing budget",IF($F22="","Review: missing draw period",IF($L22="","Review: missing status",IF(AND($X$2&lt;&gt;"",$G22&gt;$X$2),"Review: large budget line",IF(AND($H22&lt;&gt;"",$H22&gt;$G22),"Review: forecast over budget",IF(AND($I22&lt;&gt;"",$H22&lt;&gt;"",$I22&gt;$H22),"Review: drawn over forecast",IF(AND($L22&lt;&gt;"Complete",$L22&lt;&gt;"Deferred",$M22=""),"Review: missing due date",IF(AND($M22&lt;&gt;"",$M22&lt;TODAY(),$L22&lt;&gt;"Complete",$L22&lt;&gt;"Deferred"),"Review: past due","")))))))))</f>
        <v/>
      </c>
      <c r="P22" s="23" t="n"/>
      <c r="R22">
        <f>IFERROR(IF(Assumptions!D21="","",Assumptions!D21),"")</f>
        <v/>
      </c>
      <c r="S22">
        <f>IFERROR(IF(Assumptions!E21="","",Assumptions!E21),"")</f>
        <v/>
      </c>
      <c r="T22">
        <f>IFERROR(IF(Assumptions!F21="","",Assumptions!F21),"")</f>
        <v/>
      </c>
      <c r="U22">
        <f>IFERROR(IF(Assumptions!G21="","",Assumptions!G21),"")</f>
        <v/>
      </c>
      <c r="V22">
        <f>IFERROR(IF(Assumptions!H21="","",Assumptions!H21),"")</f>
        <v/>
      </c>
    </row>
    <row r="23" ht="21" customHeight="1">
      <c r="A23" s="23" t="n"/>
      <c r="B23" s="24" t="n"/>
      <c r="C23" s="23" t="n"/>
      <c r="D23" s="25" t="n"/>
      <c r="E23" s="24" t="n"/>
      <c r="F23" s="24" t="n"/>
      <c r="G23" s="26" t="n"/>
      <c r="H23" s="26" t="n"/>
      <c r="I23" s="26" t="n"/>
      <c r="J23" s="14">
        <f>IF(OR($D23="",$G23=""),"",IFERROR($G23/$D23,""))</f>
        <v/>
      </c>
      <c r="K23" s="23" t="n"/>
      <c r="L23" s="24" t="n"/>
      <c r="M23" s="27" t="n"/>
      <c r="N23" s="14">
        <f>IF($G23="","",$G23-IF($H23="",0,$H23))</f>
        <v/>
      </c>
      <c r="O23" s="28">
        <f>IF($A23="","",IF($G23="","Review: missing budget",IF($F23="","Review: missing draw period",IF($L23="","Review: missing status",IF(AND($X$2&lt;&gt;"",$G23&gt;$X$2),"Review: large budget line",IF(AND($H23&lt;&gt;"",$H23&gt;$G23),"Review: forecast over budget",IF(AND($I23&lt;&gt;"",$H23&lt;&gt;"",$I23&gt;$H23),"Review: drawn over forecast",IF(AND($L23&lt;&gt;"Complete",$L23&lt;&gt;"Deferred",$M23=""),"Review: missing due date",IF(AND($M23&lt;&gt;"",$M23&lt;TODAY(),$L23&lt;&gt;"Complete",$L23&lt;&gt;"Deferred"),"Review: past due","")))))))))</f>
        <v/>
      </c>
      <c r="P23" s="23" t="n"/>
      <c r="R23">
        <f>IFERROR(IF(Assumptions!D22="","",Assumptions!D22),"")</f>
        <v/>
      </c>
      <c r="S23">
        <f>IFERROR(IF(Assumptions!E22="","",Assumptions!E22),"")</f>
        <v/>
      </c>
      <c r="T23">
        <f>IFERROR(IF(Assumptions!F22="","",Assumptions!F22),"")</f>
        <v/>
      </c>
      <c r="U23">
        <f>IFERROR(IF(Assumptions!G22="","",Assumptions!G22),"")</f>
        <v/>
      </c>
      <c r="V23">
        <f>IFERROR(IF(Assumptions!H22="","",Assumptions!H22),"")</f>
        <v/>
      </c>
    </row>
    <row r="24" ht="21" customHeight="1">
      <c r="A24" s="23" t="n"/>
      <c r="B24" s="24" t="n"/>
      <c r="C24" s="23" t="n"/>
      <c r="D24" s="25" t="n"/>
      <c r="E24" s="24" t="n"/>
      <c r="F24" s="24" t="n"/>
      <c r="G24" s="26" t="n"/>
      <c r="H24" s="26" t="n"/>
      <c r="I24" s="26" t="n"/>
      <c r="J24" s="18">
        <f>IF(OR($D24="",$G24=""),"",IFERROR($G24/$D24,""))</f>
        <v/>
      </c>
      <c r="K24" s="23" t="n"/>
      <c r="L24" s="24" t="n"/>
      <c r="M24" s="27" t="n"/>
      <c r="N24" s="18">
        <f>IF($G24="","",$G24-IF($H24="",0,$H24))</f>
        <v/>
      </c>
      <c r="O24" s="29">
        <f>IF($A24="","",IF($G24="","Review: missing budget",IF($F24="","Review: missing draw period",IF($L24="","Review: missing status",IF(AND($X$2&lt;&gt;"",$G24&gt;$X$2),"Review: large budget line",IF(AND($H24&lt;&gt;"",$H24&gt;$G24),"Review: forecast over budget",IF(AND($I24&lt;&gt;"",$H24&lt;&gt;"",$I24&gt;$H24),"Review: drawn over forecast",IF(AND($L24&lt;&gt;"Complete",$L24&lt;&gt;"Deferred",$M24=""),"Review: missing due date",IF(AND($M24&lt;&gt;"",$M24&lt;TODAY(),$L24&lt;&gt;"Complete",$L24&lt;&gt;"Deferred"),"Review: past due","")))))))))</f>
        <v/>
      </c>
      <c r="P24" s="23" t="n"/>
      <c r="R24">
        <f>IFERROR(IF(Assumptions!D23="","",Assumptions!D23),"")</f>
        <v/>
      </c>
      <c r="S24">
        <f>IFERROR(IF(Assumptions!E23="","",Assumptions!E23),"")</f>
        <v/>
      </c>
      <c r="T24">
        <f>IFERROR(IF(Assumptions!F23="","",Assumptions!F23),"")</f>
        <v/>
      </c>
      <c r="U24">
        <f>IFERROR(IF(Assumptions!G23="","",Assumptions!G23),"")</f>
        <v/>
      </c>
      <c r="V24">
        <f>IFERROR(IF(Assumptions!H23="","",Assumptions!H23),"")</f>
        <v/>
      </c>
    </row>
    <row r="25" ht="21" customHeight="1">
      <c r="A25" s="23" t="n"/>
      <c r="B25" s="24" t="n"/>
      <c r="C25" s="23" t="n"/>
      <c r="D25" s="25" t="n"/>
      <c r="E25" s="24" t="n"/>
      <c r="F25" s="24" t="n"/>
      <c r="G25" s="26" t="n"/>
      <c r="H25" s="26" t="n"/>
      <c r="I25" s="26" t="n"/>
      <c r="J25" s="14">
        <f>IF(OR($D25="",$G25=""),"",IFERROR($G25/$D25,""))</f>
        <v/>
      </c>
      <c r="K25" s="23" t="n"/>
      <c r="L25" s="24" t="n"/>
      <c r="M25" s="27" t="n"/>
      <c r="N25" s="14">
        <f>IF($G25="","",$G25-IF($H25="",0,$H25))</f>
        <v/>
      </c>
      <c r="O25" s="28">
        <f>IF($A25="","",IF($G25="","Review: missing budget",IF($F25="","Review: missing draw period",IF($L25="","Review: missing status",IF(AND($X$2&lt;&gt;"",$G25&gt;$X$2),"Review: large budget line",IF(AND($H25&lt;&gt;"",$H25&gt;$G25),"Review: forecast over budget",IF(AND($I25&lt;&gt;"",$H25&lt;&gt;"",$I25&gt;$H25),"Review: drawn over forecast",IF(AND($L25&lt;&gt;"Complete",$L25&lt;&gt;"Deferred",$M25=""),"Review: missing due date",IF(AND($M25&lt;&gt;"",$M25&lt;TODAY(),$L25&lt;&gt;"Complete",$L25&lt;&gt;"Deferred"),"Review: past due","")))))))))</f>
        <v/>
      </c>
      <c r="P25" s="23" t="n"/>
      <c r="R25">
        <f>IFERROR(IF(Assumptions!D24="","",Assumptions!D24),"")</f>
        <v/>
      </c>
      <c r="S25">
        <f>IFERROR(IF(Assumptions!E24="","",Assumptions!E24),"")</f>
        <v/>
      </c>
      <c r="T25">
        <f>IFERROR(IF(Assumptions!F24="","",Assumptions!F24),"")</f>
        <v/>
      </c>
      <c r="U25">
        <f>IFERROR(IF(Assumptions!G24="","",Assumptions!G24),"")</f>
        <v/>
      </c>
      <c r="V25">
        <f>IFERROR(IF(Assumptions!H24="","",Assumptions!H24),"")</f>
        <v/>
      </c>
    </row>
    <row r="26" ht="21" customHeight="1">
      <c r="A26" s="23" t="n"/>
      <c r="B26" s="24" t="n"/>
      <c r="C26" s="23" t="n"/>
      <c r="D26" s="25" t="n"/>
      <c r="E26" s="24" t="n"/>
      <c r="F26" s="24" t="n"/>
      <c r="G26" s="26" t="n"/>
      <c r="H26" s="26" t="n"/>
      <c r="I26" s="26" t="n"/>
      <c r="J26" s="18">
        <f>IF(OR($D26="",$G26=""),"",IFERROR($G26/$D26,""))</f>
        <v/>
      </c>
      <c r="K26" s="23" t="n"/>
      <c r="L26" s="24" t="n"/>
      <c r="M26" s="27" t="n"/>
      <c r="N26" s="18">
        <f>IF($G26="","",$G26-IF($H26="",0,$H26))</f>
        <v/>
      </c>
      <c r="O26" s="29">
        <f>IF($A26="","",IF($G26="","Review: missing budget",IF($F26="","Review: missing draw period",IF($L26="","Review: missing status",IF(AND($X$2&lt;&gt;"",$G26&gt;$X$2),"Review: large budget line",IF(AND($H26&lt;&gt;"",$H26&gt;$G26),"Review: forecast over budget",IF(AND($I26&lt;&gt;"",$H26&lt;&gt;"",$I26&gt;$H26),"Review: drawn over forecast",IF(AND($L26&lt;&gt;"Complete",$L26&lt;&gt;"Deferred",$M26=""),"Review: missing due date",IF(AND($M26&lt;&gt;"",$M26&lt;TODAY(),$L26&lt;&gt;"Complete",$L26&lt;&gt;"Deferred"),"Review: past due","")))))))))</f>
        <v/>
      </c>
      <c r="P26" s="23" t="n"/>
      <c r="R26">
        <f>IFERROR(IF(Assumptions!D25="","",Assumptions!D25),"")</f>
        <v/>
      </c>
      <c r="S26">
        <f>IFERROR(IF(Assumptions!E25="","",Assumptions!E25),"")</f>
        <v/>
      </c>
      <c r="T26">
        <f>IFERROR(IF(Assumptions!F25="","",Assumptions!F25),"")</f>
        <v/>
      </c>
      <c r="U26">
        <f>IFERROR(IF(Assumptions!G25="","",Assumptions!G25),"")</f>
        <v/>
      </c>
      <c r="V26">
        <f>IFERROR(IF(Assumptions!H25="","",Assumptions!H25),"")</f>
        <v/>
      </c>
    </row>
    <row r="27" ht="21" customHeight="1">
      <c r="A27" s="23" t="n"/>
      <c r="B27" s="24" t="n"/>
      <c r="C27" s="23" t="n"/>
      <c r="D27" s="25" t="n"/>
      <c r="E27" s="24" t="n"/>
      <c r="F27" s="24" t="n"/>
      <c r="G27" s="26" t="n"/>
      <c r="H27" s="26" t="n"/>
      <c r="I27" s="26" t="n"/>
      <c r="J27" s="14">
        <f>IF(OR($D27="",$G27=""),"",IFERROR($G27/$D27,""))</f>
        <v/>
      </c>
      <c r="K27" s="23" t="n"/>
      <c r="L27" s="24" t="n"/>
      <c r="M27" s="27" t="n"/>
      <c r="N27" s="14">
        <f>IF($G27="","",$G27-IF($H27="",0,$H27))</f>
        <v/>
      </c>
      <c r="O27" s="28">
        <f>IF($A27="","",IF($G27="","Review: missing budget",IF($F27="","Review: missing draw period",IF($L27="","Review: missing status",IF(AND($X$2&lt;&gt;"",$G27&gt;$X$2),"Review: large budget line",IF(AND($H27&lt;&gt;"",$H27&gt;$G27),"Review: forecast over budget",IF(AND($I27&lt;&gt;"",$H27&lt;&gt;"",$I27&gt;$H27),"Review: drawn over forecast",IF(AND($L27&lt;&gt;"Complete",$L27&lt;&gt;"Deferred",$M27=""),"Review: missing due date",IF(AND($M27&lt;&gt;"",$M27&lt;TODAY(),$L27&lt;&gt;"Complete",$L27&lt;&gt;"Deferred"),"Review: past due","")))))))))</f>
        <v/>
      </c>
      <c r="P27" s="23" t="n"/>
      <c r="R27">
        <f>IFERROR(IF(Assumptions!D26="","",Assumptions!D26),"")</f>
        <v/>
      </c>
      <c r="S27">
        <f>IFERROR(IF(Assumptions!E26="","",Assumptions!E26),"")</f>
        <v/>
      </c>
      <c r="T27">
        <f>IFERROR(IF(Assumptions!F26="","",Assumptions!F26),"")</f>
        <v/>
      </c>
      <c r="U27">
        <f>IFERROR(IF(Assumptions!G26="","",Assumptions!G26),"")</f>
        <v/>
      </c>
      <c r="V27">
        <f>IFERROR(IF(Assumptions!H26="","",Assumptions!H26),"")</f>
        <v/>
      </c>
    </row>
    <row r="28" ht="21" customHeight="1">
      <c r="A28" s="23" t="n"/>
      <c r="B28" s="24" t="n"/>
      <c r="C28" s="23" t="n"/>
      <c r="D28" s="25" t="n"/>
      <c r="E28" s="24" t="n"/>
      <c r="F28" s="24" t="n"/>
      <c r="G28" s="26" t="n"/>
      <c r="H28" s="26" t="n"/>
      <c r="I28" s="26" t="n"/>
      <c r="J28" s="18">
        <f>IF(OR($D28="",$G28=""),"",IFERROR($G28/$D28,""))</f>
        <v/>
      </c>
      <c r="K28" s="23" t="n"/>
      <c r="L28" s="24" t="n"/>
      <c r="M28" s="27" t="n"/>
      <c r="N28" s="18">
        <f>IF($G28="","",$G28-IF($H28="",0,$H28))</f>
        <v/>
      </c>
      <c r="O28" s="29">
        <f>IF($A28="","",IF($G28="","Review: missing budget",IF($F28="","Review: missing draw period",IF($L28="","Review: missing status",IF(AND($X$2&lt;&gt;"",$G28&gt;$X$2),"Review: large budget line",IF(AND($H28&lt;&gt;"",$H28&gt;$G28),"Review: forecast over budget",IF(AND($I28&lt;&gt;"",$H28&lt;&gt;"",$I28&gt;$H28),"Review: drawn over forecast",IF(AND($L28&lt;&gt;"Complete",$L28&lt;&gt;"Deferred",$M28=""),"Review: missing due date",IF(AND($M28&lt;&gt;"",$M28&lt;TODAY(),$L28&lt;&gt;"Complete",$L28&lt;&gt;"Deferred"),"Review: past due","")))))))))</f>
        <v/>
      </c>
      <c r="P28" s="23" t="n"/>
      <c r="R28">
        <f>IFERROR(IF(Assumptions!D27="","",Assumptions!D27),"")</f>
        <v/>
      </c>
      <c r="S28">
        <f>IFERROR(IF(Assumptions!E27="","",Assumptions!E27),"")</f>
        <v/>
      </c>
      <c r="T28">
        <f>IFERROR(IF(Assumptions!F27="","",Assumptions!F27),"")</f>
        <v/>
      </c>
      <c r="U28">
        <f>IFERROR(IF(Assumptions!G27="","",Assumptions!G27),"")</f>
        <v/>
      </c>
      <c r="V28">
        <f>IFERROR(IF(Assumptions!H27="","",Assumptions!H27),"")</f>
        <v/>
      </c>
    </row>
    <row r="29" ht="21" customHeight="1">
      <c r="A29" s="23" t="n"/>
      <c r="B29" s="24" t="n"/>
      <c r="C29" s="23" t="n"/>
      <c r="D29" s="25" t="n"/>
      <c r="E29" s="24" t="n"/>
      <c r="F29" s="24" t="n"/>
      <c r="G29" s="26" t="n"/>
      <c r="H29" s="26" t="n"/>
      <c r="I29" s="26" t="n"/>
      <c r="J29" s="14">
        <f>IF(OR($D29="",$G29=""),"",IFERROR($G29/$D29,""))</f>
        <v/>
      </c>
      <c r="K29" s="23" t="n"/>
      <c r="L29" s="24" t="n"/>
      <c r="M29" s="27" t="n"/>
      <c r="N29" s="14">
        <f>IF($G29="","",$G29-IF($H29="",0,$H29))</f>
        <v/>
      </c>
      <c r="O29" s="28">
        <f>IF($A29="","",IF($G29="","Review: missing budget",IF($F29="","Review: missing draw period",IF($L29="","Review: missing status",IF(AND($X$2&lt;&gt;"",$G29&gt;$X$2),"Review: large budget line",IF(AND($H29&lt;&gt;"",$H29&gt;$G29),"Review: forecast over budget",IF(AND($I29&lt;&gt;"",$H29&lt;&gt;"",$I29&gt;$H29),"Review: drawn over forecast",IF(AND($L29&lt;&gt;"Complete",$L29&lt;&gt;"Deferred",$M29=""),"Review: missing due date",IF(AND($M29&lt;&gt;"",$M29&lt;TODAY(),$L29&lt;&gt;"Complete",$L29&lt;&gt;"Deferred"),"Review: past due","")))))))))</f>
        <v/>
      </c>
      <c r="P29" s="23" t="n"/>
      <c r="R29">
        <f>IFERROR(IF(Assumptions!D28="","",Assumptions!D28),"")</f>
        <v/>
      </c>
      <c r="S29">
        <f>IFERROR(IF(Assumptions!E28="","",Assumptions!E28),"")</f>
        <v/>
      </c>
      <c r="T29">
        <f>IFERROR(IF(Assumptions!F28="","",Assumptions!F28),"")</f>
        <v/>
      </c>
      <c r="U29">
        <f>IFERROR(IF(Assumptions!G28="","",Assumptions!G28),"")</f>
        <v/>
      </c>
      <c r="V29">
        <f>IFERROR(IF(Assumptions!H28="","",Assumptions!H28),"")</f>
        <v/>
      </c>
    </row>
    <row r="30" ht="21" customHeight="1">
      <c r="A30" s="23" t="n"/>
      <c r="B30" s="24" t="n"/>
      <c r="C30" s="23" t="n"/>
      <c r="D30" s="25" t="n"/>
      <c r="E30" s="24" t="n"/>
      <c r="F30" s="24" t="n"/>
      <c r="G30" s="26" t="n"/>
      <c r="H30" s="26" t="n"/>
      <c r="I30" s="26" t="n"/>
      <c r="J30" s="18">
        <f>IF(OR($D30="",$G30=""),"",IFERROR($G30/$D30,""))</f>
        <v/>
      </c>
      <c r="K30" s="23" t="n"/>
      <c r="L30" s="24" t="n"/>
      <c r="M30" s="27" t="n"/>
      <c r="N30" s="18">
        <f>IF($G30="","",$G30-IF($H30="",0,$H30))</f>
        <v/>
      </c>
      <c r="O30" s="29">
        <f>IF($A30="","",IF($G30="","Review: missing budget",IF($F30="","Review: missing draw period",IF($L30="","Review: missing status",IF(AND($X$2&lt;&gt;"",$G30&gt;$X$2),"Review: large budget line",IF(AND($H30&lt;&gt;"",$H30&gt;$G30),"Review: forecast over budget",IF(AND($I30&lt;&gt;"",$H30&lt;&gt;"",$I30&gt;$H30),"Review: drawn over forecast",IF(AND($L30&lt;&gt;"Complete",$L30&lt;&gt;"Deferred",$M30=""),"Review: missing due date",IF(AND($M30&lt;&gt;"",$M30&lt;TODAY(),$L30&lt;&gt;"Complete",$L30&lt;&gt;"Deferred"),"Review: past due","")))))))))</f>
        <v/>
      </c>
      <c r="P30" s="23" t="n"/>
      <c r="R30">
        <f>IFERROR(IF(Assumptions!D29="","",Assumptions!D29),"")</f>
        <v/>
      </c>
      <c r="S30">
        <f>IFERROR(IF(Assumptions!E29="","",Assumptions!E29),"")</f>
        <v/>
      </c>
      <c r="T30">
        <f>IFERROR(IF(Assumptions!F29="","",Assumptions!F29),"")</f>
        <v/>
      </c>
      <c r="U30">
        <f>IFERROR(IF(Assumptions!G29="","",Assumptions!G29),"")</f>
        <v/>
      </c>
      <c r="V30">
        <f>IFERROR(IF(Assumptions!H29="","",Assumptions!H29),"")</f>
        <v/>
      </c>
    </row>
    <row r="31" ht="21" customHeight="1">
      <c r="A31" s="23" t="n"/>
      <c r="B31" s="24" t="n"/>
      <c r="C31" s="23" t="n"/>
      <c r="D31" s="25" t="n"/>
      <c r="E31" s="24" t="n"/>
      <c r="F31" s="24" t="n"/>
      <c r="G31" s="26" t="n"/>
      <c r="H31" s="26" t="n"/>
      <c r="I31" s="26" t="n"/>
      <c r="J31" s="14">
        <f>IF(OR($D31="",$G31=""),"",IFERROR($G31/$D31,""))</f>
        <v/>
      </c>
      <c r="K31" s="23" t="n"/>
      <c r="L31" s="24" t="n"/>
      <c r="M31" s="27" t="n"/>
      <c r="N31" s="14">
        <f>IF($G31="","",$G31-IF($H31="",0,$H31))</f>
        <v/>
      </c>
      <c r="O31" s="28">
        <f>IF($A31="","",IF($G31="","Review: missing budget",IF($F31="","Review: missing draw period",IF($L31="","Review: missing status",IF(AND($X$2&lt;&gt;"",$G31&gt;$X$2),"Review: large budget line",IF(AND($H31&lt;&gt;"",$H31&gt;$G31),"Review: forecast over budget",IF(AND($I31&lt;&gt;"",$H31&lt;&gt;"",$I31&gt;$H31),"Review: drawn over forecast",IF(AND($L31&lt;&gt;"Complete",$L31&lt;&gt;"Deferred",$M31=""),"Review: missing due date",IF(AND($M31&lt;&gt;"",$M31&lt;TODAY(),$L31&lt;&gt;"Complete",$L31&lt;&gt;"Deferred"),"Review: past due","")))))))))</f>
        <v/>
      </c>
      <c r="P31" s="23" t="n"/>
      <c r="R31">
        <f>IFERROR(IF(Assumptions!D30="","",Assumptions!D30),"")</f>
        <v/>
      </c>
      <c r="S31">
        <f>IFERROR(IF(Assumptions!E30="","",Assumptions!E30),"")</f>
        <v/>
      </c>
      <c r="T31">
        <f>IFERROR(IF(Assumptions!F30="","",Assumptions!F30),"")</f>
        <v/>
      </c>
      <c r="U31">
        <f>IFERROR(IF(Assumptions!G30="","",Assumptions!G30),"")</f>
        <v/>
      </c>
      <c r="V31">
        <f>IFERROR(IF(Assumptions!H30="","",Assumptions!H30),"")</f>
        <v/>
      </c>
    </row>
    <row r="32" ht="21" customHeight="1">
      <c r="A32" s="23" t="n"/>
      <c r="B32" s="24" t="n"/>
      <c r="C32" s="23" t="n"/>
      <c r="D32" s="25" t="n"/>
      <c r="E32" s="24" t="n"/>
      <c r="F32" s="24" t="n"/>
      <c r="G32" s="26" t="n"/>
      <c r="H32" s="26" t="n"/>
      <c r="I32" s="26" t="n"/>
      <c r="J32" s="18">
        <f>IF(OR($D32="",$G32=""),"",IFERROR($G32/$D32,""))</f>
        <v/>
      </c>
      <c r="K32" s="23" t="n"/>
      <c r="L32" s="24" t="n"/>
      <c r="M32" s="27" t="n"/>
      <c r="N32" s="18">
        <f>IF($G32="","",$G32-IF($H32="",0,$H32))</f>
        <v/>
      </c>
      <c r="O32" s="29">
        <f>IF($A32="","",IF($G32="","Review: missing budget",IF($F32="","Review: missing draw period",IF($L32="","Review: missing status",IF(AND($X$2&lt;&gt;"",$G32&gt;$X$2),"Review: large budget line",IF(AND($H32&lt;&gt;"",$H32&gt;$G32),"Review: forecast over budget",IF(AND($I32&lt;&gt;"",$H32&lt;&gt;"",$I32&gt;$H32),"Review: drawn over forecast",IF(AND($L32&lt;&gt;"Complete",$L32&lt;&gt;"Deferred",$M32=""),"Review: missing due date",IF(AND($M32&lt;&gt;"",$M32&lt;TODAY(),$L32&lt;&gt;"Complete",$L32&lt;&gt;"Deferred"),"Review: past due","")))))))))</f>
        <v/>
      </c>
      <c r="P32" s="23" t="n"/>
      <c r="R32">
        <f>IFERROR(IF(Assumptions!D31="","",Assumptions!D31),"")</f>
        <v/>
      </c>
      <c r="S32">
        <f>IFERROR(IF(Assumptions!E31="","",Assumptions!E31),"")</f>
        <v/>
      </c>
      <c r="T32">
        <f>IFERROR(IF(Assumptions!F31="","",Assumptions!F31),"")</f>
        <v/>
      </c>
      <c r="U32">
        <f>IFERROR(IF(Assumptions!G31="","",Assumptions!G31),"")</f>
        <v/>
      </c>
      <c r="V32">
        <f>IFERROR(IF(Assumptions!H31="","",Assumptions!H31),"")</f>
        <v/>
      </c>
    </row>
    <row r="33" ht="21" customHeight="1">
      <c r="A33" s="23" t="n"/>
      <c r="B33" s="24" t="n"/>
      <c r="C33" s="23" t="n"/>
      <c r="D33" s="25" t="n"/>
      <c r="E33" s="24" t="n"/>
      <c r="F33" s="24" t="n"/>
      <c r="G33" s="26" t="n"/>
      <c r="H33" s="26" t="n"/>
      <c r="I33" s="26" t="n"/>
      <c r="J33" s="14">
        <f>IF(OR($D33="",$G33=""),"",IFERROR($G33/$D33,""))</f>
        <v/>
      </c>
      <c r="K33" s="23" t="n"/>
      <c r="L33" s="24" t="n"/>
      <c r="M33" s="27" t="n"/>
      <c r="N33" s="14">
        <f>IF($G33="","",$G33-IF($H33="",0,$H33))</f>
        <v/>
      </c>
      <c r="O33" s="28">
        <f>IF($A33="","",IF($G33="","Review: missing budget",IF($F33="","Review: missing draw period",IF($L33="","Review: missing status",IF(AND($X$2&lt;&gt;"",$G33&gt;$X$2),"Review: large budget line",IF(AND($H33&lt;&gt;"",$H33&gt;$G33),"Review: forecast over budget",IF(AND($I33&lt;&gt;"",$H33&lt;&gt;"",$I33&gt;$H33),"Review: drawn over forecast",IF(AND($L33&lt;&gt;"Complete",$L33&lt;&gt;"Deferred",$M33=""),"Review: missing due date",IF(AND($M33&lt;&gt;"",$M33&lt;TODAY(),$L33&lt;&gt;"Complete",$L33&lt;&gt;"Deferred"),"Review: past due","")))))))))</f>
        <v/>
      </c>
      <c r="P33" s="23" t="n"/>
      <c r="R33">
        <f>IFERROR(IF(Assumptions!D32="","",Assumptions!D32),"")</f>
        <v/>
      </c>
      <c r="S33">
        <f>IFERROR(IF(Assumptions!E32="","",Assumptions!E32),"")</f>
        <v/>
      </c>
      <c r="T33">
        <f>IFERROR(IF(Assumptions!F32="","",Assumptions!F32),"")</f>
        <v/>
      </c>
      <c r="U33">
        <f>IFERROR(IF(Assumptions!G32="","",Assumptions!G32),"")</f>
        <v/>
      </c>
      <c r="V33">
        <f>IFERROR(IF(Assumptions!H32="","",Assumptions!H32),"")</f>
        <v/>
      </c>
    </row>
    <row r="34" ht="21" customHeight="1">
      <c r="A34" s="23" t="n"/>
      <c r="B34" s="24" t="n"/>
      <c r="C34" s="23" t="n"/>
      <c r="D34" s="25" t="n"/>
      <c r="E34" s="24" t="n"/>
      <c r="F34" s="24" t="n"/>
      <c r="G34" s="26" t="n"/>
      <c r="H34" s="26" t="n"/>
      <c r="I34" s="26" t="n"/>
      <c r="J34" s="18">
        <f>IF(OR($D34="",$G34=""),"",IFERROR($G34/$D34,""))</f>
        <v/>
      </c>
      <c r="K34" s="23" t="n"/>
      <c r="L34" s="24" t="n"/>
      <c r="M34" s="27" t="n"/>
      <c r="N34" s="18">
        <f>IF($G34="","",$G34-IF($H34="",0,$H34))</f>
        <v/>
      </c>
      <c r="O34" s="29">
        <f>IF($A34="","",IF($G34="","Review: missing budget",IF($F34="","Review: missing draw period",IF($L34="","Review: missing status",IF(AND($X$2&lt;&gt;"",$G34&gt;$X$2),"Review: large budget line",IF(AND($H34&lt;&gt;"",$H34&gt;$G34),"Review: forecast over budget",IF(AND($I34&lt;&gt;"",$H34&lt;&gt;"",$I34&gt;$H34),"Review: drawn over forecast",IF(AND($L34&lt;&gt;"Complete",$L34&lt;&gt;"Deferred",$M34=""),"Review: missing due date",IF(AND($M34&lt;&gt;"",$M34&lt;TODAY(),$L34&lt;&gt;"Complete",$L34&lt;&gt;"Deferred"),"Review: past due","")))))))))</f>
        <v/>
      </c>
      <c r="P34" s="23" t="n"/>
      <c r="R34">
        <f>IFERROR(IF(Assumptions!D33="","",Assumptions!D33),"")</f>
        <v/>
      </c>
      <c r="S34">
        <f>IFERROR(IF(Assumptions!E33="","",Assumptions!E33),"")</f>
        <v/>
      </c>
      <c r="T34">
        <f>IFERROR(IF(Assumptions!F33="","",Assumptions!F33),"")</f>
        <v/>
      </c>
      <c r="U34">
        <f>IFERROR(IF(Assumptions!G33="","",Assumptions!G33),"")</f>
        <v/>
      </c>
      <c r="V34">
        <f>IFERROR(IF(Assumptions!H33="","",Assumptions!H33),"")</f>
        <v/>
      </c>
    </row>
    <row r="35" ht="21" customHeight="1">
      <c r="A35" s="23" t="n"/>
      <c r="B35" s="24" t="n"/>
      <c r="C35" s="23" t="n"/>
      <c r="D35" s="25" t="n"/>
      <c r="E35" s="24" t="n"/>
      <c r="F35" s="24" t="n"/>
      <c r="G35" s="26" t="n"/>
      <c r="H35" s="26" t="n"/>
      <c r="I35" s="26" t="n"/>
      <c r="J35" s="14">
        <f>IF(OR($D35="",$G35=""),"",IFERROR($G35/$D35,""))</f>
        <v/>
      </c>
      <c r="K35" s="23" t="n"/>
      <c r="L35" s="24" t="n"/>
      <c r="M35" s="27" t="n"/>
      <c r="N35" s="14">
        <f>IF($G35="","",$G35-IF($H35="",0,$H35))</f>
        <v/>
      </c>
      <c r="O35" s="28">
        <f>IF($A35="","",IF($G35="","Review: missing budget",IF($F35="","Review: missing draw period",IF($L35="","Review: missing status",IF(AND($X$2&lt;&gt;"",$G35&gt;$X$2),"Review: large budget line",IF(AND($H35&lt;&gt;"",$H35&gt;$G35),"Review: forecast over budget",IF(AND($I35&lt;&gt;"",$H35&lt;&gt;"",$I35&gt;$H35),"Review: drawn over forecast",IF(AND($L35&lt;&gt;"Complete",$L35&lt;&gt;"Deferred",$M35=""),"Review: missing due date",IF(AND($M35&lt;&gt;"",$M35&lt;TODAY(),$L35&lt;&gt;"Complete",$L35&lt;&gt;"Deferred"),"Review: past due","")))))))))</f>
        <v/>
      </c>
      <c r="P35" s="23" t="n"/>
      <c r="R35">
        <f>IFERROR(IF(Assumptions!D34="","",Assumptions!D34),"")</f>
        <v/>
      </c>
      <c r="S35">
        <f>IFERROR(IF(Assumptions!E34="","",Assumptions!E34),"")</f>
        <v/>
      </c>
      <c r="T35">
        <f>IFERROR(IF(Assumptions!F34="","",Assumptions!F34),"")</f>
        <v/>
      </c>
      <c r="U35">
        <f>IFERROR(IF(Assumptions!G34="","",Assumptions!G34),"")</f>
        <v/>
      </c>
      <c r="V35">
        <f>IFERROR(IF(Assumptions!H34="","",Assumptions!H34),"")</f>
        <v/>
      </c>
    </row>
    <row r="36" ht="21" customHeight="1">
      <c r="A36" s="23" t="n"/>
      <c r="B36" s="24" t="n"/>
      <c r="C36" s="23" t="n"/>
      <c r="D36" s="25" t="n"/>
      <c r="E36" s="24" t="n"/>
      <c r="F36" s="24" t="n"/>
      <c r="G36" s="26" t="n"/>
      <c r="H36" s="26" t="n"/>
      <c r="I36" s="26" t="n"/>
      <c r="J36" s="18">
        <f>IF(OR($D36="",$G36=""),"",IFERROR($G36/$D36,""))</f>
        <v/>
      </c>
      <c r="K36" s="23" t="n"/>
      <c r="L36" s="24" t="n"/>
      <c r="M36" s="27" t="n"/>
      <c r="N36" s="18">
        <f>IF($G36="","",$G36-IF($H36="",0,$H36))</f>
        <v/>
      </c>
      <c r="O36" s="29">
        <f>IF($A36="","",IF($G36="","Review: missing budget",IF($F36="","Review: missing draw period",IF($L36="","Review: missing status",IF(AND($X$2&lt;&gt;"",$G36&gt;$X$2),"Review: large budget line",IF(AND($H36&lt;&gt;"",$H36&gt;$G36),"Review: forecast over budget",IF(AND($I36&lt;&gt;"",$H36&lt;&gt;"",$I36&gt;$H36),"Review: drawn over forecast",IF(AND($L36&lt;&gt;"Complete",$L36&lt;&gt;"Deferred",$M36=""),"Review: missing due date",IF(AND($M36&lt;&gt;"",$M36&lt;TODAY(),$L36&lt;&gt;"Complete",$L36&lt;&gt;"Deferred"),"Review: past due","")))))))))</f>
        <v/>
      </c>
      <c r="P36" s="23" t="n"/>
      <c r="R36">
        <f>IFERROR(IF(Assumptions!D35="","",Assumptions!D35),"")</f>
        <v/>
      </c>
      <c r="S36">
        <f>IFERROR(IF(Assumptions!E35="","",Assumptions!E35),"")</f>
        <v/>
      </c>
      <c r="T36">
        <f>IFERROR(IF(Assumptions!F35="","",Assumptions!F35),"")</f>
        <v/>
      </c>
      <c r="U36">
        <f>IFERROR(IF(Assumptions!G35="","",Assumptions!G35),"")</f>
        <v/>
      </c>
      <c r="V36">
        <f>IFERROR(IF(Assumptions!H35="","",Assumptions!H35),"")</f>
        <v/>
      </c>
    </row>
    <row r="37" ht="21" customHeight="1">
      <c r="A37" s="23" t="n"/>
      <c r="B37" s="24" t="n"/>
      <c r="C37" s="23" t="n"/>
      <c r="D37" s="25" t="n"/>
      <c r="E37" s="24" t="n"/>
      <c r="F37" s="24" t="n"/>
      <c r="G37" s="26" t="n"/>
      <c r="H37" s="26" t="n"/>
      <c r="I37" s="26" t="n"/>
      <c r="J37" s="14">
        <f>IF(OR($D37="",$G37=""),"",IFERROR($G37/$D37,""))</f>
        <v/>
      </c>
      <c r="K37" s="23" t="n"/>
      <c r="L37" s="24" t="n"/>
      <c r="M37" s="27" t="n"/>
      <c r="N37" s="14">
        <f>IF($G37="","",$G37-IF($H37="",0,$H37))</f>
        <v/>
      </c>
      <c r="O37" s="28">
        <f>IF($A37="","",IF($G37="","Review: missing budget",IF($F37="","Review: missing draw period",IF($L37="","Review: missing status",IF(AND($X$2&lt;&gt;"",$G37&gt;$X$2),"Review: large budget line",IF(AND($H37&lt;&gt;"",$H37&gt;$G37),"Review: forecast over budget",IF(AND($I37&lt;&gt;"",$H37&lt;&gt;"",$I37&gt;$H37),"Review: drawn over forecast",IF(AND($L37&lt;&gt;"Complete",$L37&lt;&gt;"Deferred",$M37=""),"Review: missing due date",IF(AND($M37&lt;&gt;"",$M37&lt;TODAY(),$L37&lt;&gt;"Complete",$L37&lt;&gt;"Deferred"),"Review: past due","")))))))))</f>
        <v/>
      </c>
      <c r="P37" s="23" t="n"/>
      <c r="R37">
        <f>IFERROR(IF(Assumptions!D36="","",Assumptions!D36),"")</f>
        <v/>
      </c>
      <c r="S37">
        <f>IFERROR(IF(Assumptions!E36="","",Assumptions!E36),"")</f>
        <v/>
      </c>
      <c r="T37">
        <f>IFERROR(IF(Assumptions!F36="","",Assumptions!F36),"")</f>
        <v/>
      </c>
      <c r="U37">
        <f>IFERROR(IF(Assumptions!G36="","",Assumptions!G36),"")</f>
        <v/>
      </c>
      <c r="V37">
        <f>IFERROR(IF(Assumptions!H36="","",Assumptions!H36),"")</f>
        <v/>
      </c>
    </row>
    <row r="38" ht="21" customHeight="1">
      <c r="A38" s="23" t="n"/>
      <c r="B38" s="24" t="n"/>
      <c r="C38" s="23" t="n"/>
      <c r="D38" s="25" t="n"/>
      <c r="E38" s="24" t="n"/>
      <c r="F38" s="24" t="n"/>
      <c r="G38" s="26" t="n"/>
      <c r="H38" s="26" t="n"/>
      <c r="I38" s="26" t="n"/>
      <c r="J38" s="18">
        <f>IF(OR($D38="",$G38=""),"",IFERROR($G38/$D38,""))</f>
        <v/>
      </c>
      <c r="K38" s="23" t="n"/>
      <c r="L38" s="24" t="n"/>
      <c r="M38" s="27" t="n"/>
      <c r="N38" s="18">
        <f>IF($G38="","",$G38-IF($H38="",0,$H38))</f>
        <v/>
      </c>
      <c r="O38" s="29">
        <f>IF($A38="","",IF($G38="","Review: missing budget",IF($F38="","Review: missing draw period",IF($L38="","Review: missing status",IF(AND($X$2&lt;&gt;"",$G38&gt;$X$2),"Review: large budget line",IF(AND($H38&lt;&gt;"",$H38&gt;$G38),"Review: forecast over budget",IF(AND($I38&lt;&gt;"",$H38&lt;&gt;"",$I38&gt;$H38),"Review: drawn over forecast",IF(AND($L38&lt;&gt;"Complete",$L38&lt;&gt;"Deferred",$M38=""),"Review: missing due date",IF(AND($M38&lt;&gt;"",$M38&lt;TODAY(),$L38&lt;&gt;"Complete",$L38&lt;&gt;"Deferred"),"Review: past due","")))))))))</f>
        <v/>
      </c>
      <c r="P38" s="23" t="n"/>
      <c r="R38">
        <f>IFERROR(IF(Assumptions!D37="","",Assumptions!D37),"")</f>
        <v/>
      </c>
      <c r="S38">
        <f>IFERROR(IF(Assumptions!E37="","",Assumptions!E37),"")</f>
        <v/>
      </c>
      <c r="T38">
        <f>IFERROR(IF(Assumptions!F37="","",Assumptions!F37),"")</f>
        <v/>
      </c>
      <c r="U38">
        <f>IFERROR(IF(Assumptions!G37="","",Assumptions!G37),"")</f>
        <v/>
      </c>
      <c r="V38">
        <f>IFERROR(IF(Assumptions!H37="","",Assumptions!H37),"")</f>
        <v/>
      </c>
    </row>
    <row r="39" ht="21" customHeight="1">
      <c r="A39" s="23" t="n"/>
      <c r="B39" s="24" t="n"/>
      <c r="C39" s="23" t="n"/>
      <c r="D39" s="25" t="n"/>
      <c r="E39" s="24" t="n"/>
      <c r="F39" s="24" t="n"/>
      <c r="G39" s="26" t="n"/>
      <c r="H39" s="26" t="n"/>
      <c r="I39" s="26" t="n"/>
      <c r="J39" s="14">
        <f>IF(OR($D39="",$G39=""),"",IFERROR($G39/$D39,""))</f>
        <v/>
      </c>
      <c r="K39" s="23" t="n"/>
      <c r="L39" s="24" t="n"/>
      <c r="M39" s="27" t="n"/>
      <c r="N39" s="14">
        <f>IF($G39="","",$G39-IF($H39="",0,$H39))</f>
        <v/>
      </c>
      <c r="O39" s="28">
        <f>IF($A39="","",IF($G39="","Review: missing budget",IF($F39="","Review: missing draw period",IF($L39="","Review: missing status",IF(AND($X$2&lt;&gt;"",$G39&gt;$X$2),"Review: large budget line",IF(AND($H39&lt;&gt;"",$H39&gt;$G39),"Review: forecast over budget",IF(AND($I39&lt;&gt;"",$H39&lt;&gt;"",$I39&gt;$H39),"Review: drawn over forecast",IF(AND($L39&lt;&gt;"Complete",$L39&lt;&gt;"Deferred",$M39=""),"Review: missing due date",IF(AND($M39&lt;&gt;"",$M39&lt;TODAY(),$L39&lt;&gt;"Complete",$L39&lt;&gt;"Deferred"),"Review: past due","")))))))))</f>
        <v/>
      </c>
      <c r="P39" s="23" t="n"/>
      <c r="R39">
        <f>IFERROR(IF(Assumptions!D38="","",Assumptions!D38),"")</f>
        <v/>
      </c>
      <c r="S39">
        <f>IFERROR(IF(Assumptions!E38="","",Assumptions!E38),"")</f>
        <v/>
      </c>
      <c r="T39">
        <f>IFERROR(IF(Assumptions!F38="","",Assumptions!F38),"")</f>
        <v/>
      </c>
      <c r="U39">
        <f>IFERROR(IF(Assumptions!G38="","",Assumptions!G38),"")</f>
        <v/>
      </c>
      <c r="V39">
        <f>IFERROR(IF(Assumptions!H38="","",Assumptions!H38),"")</f>
        <v/>
      </c>
    </row>
    <row r="40" ht="21" customHeight="1">
      <c r="A40" s="23" t="n"/>
      <c r="B40" s="24" t="n"/>
      <c r="C40" s="23" t="n"/>
      <c r="D40" s="25" t="n"/>
      <c r="E40" s="24" t="n"/>
      <c r="F40" s="24" t="n"/>
      <c r="G40" s="26" t="n"/>
      <c r="H40" s="26" t="n"/>
      <c r="I40" s="26" t="n"/>
      <c r="J40" s="18">
        <f>IF(OR($D40="",$G40=""),"",IFERROR($G40/$D40,""))</f>
        <v/>
      </c>
      <c r="K40" s="23" t="n"/>
      <c r="L40" s="24" t="n"/>
      <c r="M40" s="27" t="n"/>
      <c r="N40" s="18">
        <f>IF($G40="","",$G40-IF($H40="",0,$H40))</f>
        <v/>
      </c>
      <c r="O40" s="29">
        <f>IF($A40="","",IF($G40="","Review: missing budget",IF($F40="","Review: missing draw period",IF($L40="","Review: missing status",IF(AND($X$2&lt;&gt;"",$G40&gt;$X$2),"Review: large budget line",IF(AND($H40&lt;&gt;"",$H40&gt;$G40),"Review: forecast over budget",IF(AND($I40&lt;&gt;"",$H40&lt;&gt;"",$I40&gt;$H40),"Review: drawn over forecast",IF(AND($L40&lt;&gt;"Complete",$L40&lt;&gt;"Deferred",$M40=""),"Review: missing due date",IF(AND($M40&lt;&gt;"",$M40&lt;TODAY(),$L40&lt;&gt;"Complete",$L40&lt;&gt;"Deferred"),"Review: past due","")))))))))</f>
        <v/>
      </c>
      <c r="P40" s="23" t="n"/>
      <c r="R40">
        <f>IFERROR(IF(Assumptions!D39="","",Assumptions!D39),"")</f>
        <v/>
      </c>
      <c r="S40">
        <f>IFERROR(IF(Assumptions!E39="","",Assumptions!E39),"")</f>
        <v/>
      </c>
      <c r="T40">
        <f>IFERROR(IF(Assumptions!F39="","",Assumptions!F39),"")</f>
        <v/>
      </c>
      <c r="U40">
        <f>IFERROR(IF(Assumptions!G39="","",Assumptions!G39),"")</f>
        <v/>
      </c>
      <c r="V40">
        <f>IFERROR(IF(Assumptions!H39="","",Assumptions!H39),"")</f>
        <v/>
      </c>
    </row>
    <row r="41" ht="21" customHeight="1">
      <c r="A41" s="23" t="n"/>
      <c r="B41" s="24" t="n"/>
      <c r="C41" s="23" t="n"/>
      <c r="D41" s="25" t="n"/>
      <c r="E41" s="24" t="n"/>
      <c r="F41" s="24" t="n"/>
      <c r="G41" s="26" t="n"/>
      <c r="H41" s="26" t="n"/>
      <c r="I41" s="26" t="n"/>
      <c r="J41" s="14">
        <f>IF(OR($D41="",$G41=""),"",IFERROR($G41/$D41,""))</f>
        <v/>
      </c>
      <c r="K41" s="23" t="n"/>
      <c r="L41" s="24" t="n"/>
      <c r="M41" s="27" t="n"/>
      <c r="N41" s="14">
        <f>IF($G41="","",$G41-IF($H41="",0,$H41))</f>
        <v/>
      </c>
      <c r="O41" s="28">
        <f>IF($A41="","",IF($G41="","Review: missing budget",IF($F41="","Review: missing draw period",IF($L41="","Review: missing status",IF(AND($X$2&lt;&gt;"",$G41&gt;$X$2),"Review: large budget line",IF(AND($H41&lt;&gt;"",$H41&gt;$G41),"Review: forecast over budget",IF(AND($I41&lt;&gt;"",$H41&lt;&gt;"",$I41&gt;$H41),"Review: drawn over forecast",IF(AND($L41&lt;&gt;"Complete",$L41&lt;&gt;"Deferred",$M41=""),"Review: missing due date",IF(AND($M41&lt;&gt;"",$M41&lt;TODAY(),$L41&lt;&gt;"Complete",$L41&lt;&gt;"Deferred"),"Review: past due","")))))))))</f>
        <v/>
      </c>
      <c r="P41" s="23" t="n"/>
      <c r="R41">
        <f>IFERROR(IF(Assumptions!D40="","",Assumptions!D40),"")</f>
        <v/>
      </c>
      <c r="S41">
        <f>IFERROR(IF(Assumptions!E40="","",Assumptions!E40),"")</f>
        <v/>
      </c>
      <c r="T41">
        <f>IFERROR(IF(Assumptions!F40="","",Assumptions!F40),"")</f>
        <v/>
      </c>
      <c r="U41">
        <f>IFERROR(IF(Assumptions!G40="","",Assumptions!G40),"")</f>
        <v/>
      </c>
      <c r="V41">
        <f>IFERROR(IF(Assumptions!H40="","",Assumptions!H40),"")</f>
        <v/>
      </c>
    </row>
    <row r="42" ht="21" customHeight="1">
      <c r="A42" s="23" t="n"/>
      <c r="B42" s="24" t="n"/>
      <c r="C42" s="23" t="n"/>
      <c r="D42" s="25" t="n"/>
      <c r="E42" s="24" t="n"/>
      <c r="F42" s="24" t="n"/>
      <c r="G42" s="26" t="n"/>
      <c r="H42" s="26" t="n"/>
      <c r="I42" s="26" t="n"/>
      <c r="J42" s="18">
        <f>IF(OR($D42="",$G42=""),"",IFERROR($G42/$D42,""))</f>
        <v/>
      </c>
      <c r="K42" s="23" t="n"/>
      <c r="L42" s="24" t="n"/>
      <c r="M42" s="27" t="n"/>
      <c r="N42" s="18">
        <f>IF($G42="","",$G42-IF($H42="",0,$H42))</f>
        <v/>
      </c>
      <c r="O42" s="29">
        <f>IF($A42="","",IF($G42="","Review: missing budget",IF($F42="","Review: missing draw period",IF($L42="","Review: missing status",IF(AND($X$2&lt;&gt;"",$G42&gt;$X$2),"Review: large budget line",IF(AND($H42&lt;&gt;"",$H42&gt;$G42),"Review: forecast over budget",IF(AND($I42&lt;&gt;"",$H42&lt;&gt;"",$I42&gt;$H42),"Review: drawn over forecast",IF(AND($L42&lt;&gt;"Complete",$L42&lt;&gt;"Deferred",$M42=""),"Review: missing due date",IF(AND($M42&lt;&gt;"",$M42&lt;TODAY(),$L42&lt;&gt;"Complete",$L42&lt;&gt;"Deferred"),"Review: past due","")))))))))</f>
        <v/>
      </c>
      <c r="P42" s="23" t="n"/>
      <c r="R42">
        <f>IFERROR(IF(Assumptions!D41="","",Assumptions!D41),"")</f>
        <v/>
      </c>
      <c r="S42">
        <f>IFERROR(IF(Assumptions!E41="","",Assumptions!E41),"")</f>
        <v/>
      </c>
      <c r="T42">
        <f>IFERROR(IF(Assumptions!F41="","",Assumptions!F41),"")</f>
        <v/>
      </c>
      <c r="U42">
        <f>IFERROR(IF(Assumptions!G41="","",Assumptions!G41),"")</f>
        <v/>
      </c>
      <c r="V42">
        <f>IFERROR(IF(Assumptions!H41="","",Assumptions!H41),"")</f>
        <v/>
      </c>
    </row>
    <row r="43" ht="21" customHeight="1">
      <c r="A43" s="23" t="n"/>
      <c r="B43" s="24" t="n"/>
      <c r="C43" s="23" t="n"/>
      <c r="D43" s="25" t="n"/>
      <c r="E43" s="24" t="n"/>
      <c r="F43" s="24" t="n"/>
      <c r="G43" s="26" t="n"/>
      <c r="H43" s="26" t="n"/>
      <c r="I43" s="26" t="n"/>
      <c r="J43" s="14">
        <f>IF(OR($D43="",$G43=""),"",IFERROR($G43/$D43,""))</f>
        <v/>
      </c>
      <c r="K43" s="23" t="n"/>
      <c r="L43" s="24" t="n"/>
      <c r="M43" s="27" t="n"/>
      <c r="N43" s="14">
        <f>IF($G43="","",$G43-IF($H43="",0,$H43))</f>
        <v/>
      </c>
      <c r="O43" s="28">
        <f>IF($A43="","",IF($G43="","Review: missing budget",IF($F43="","Review: missing draw period",IF($L43="","Review: missing status",IF(AND($X$2&lt;&gt;"",$G43&gt;$X$2),"Review: large budget line",IF(AND($H43&lt;&gt;"",$H43&gt;$G43),"Review: forecast over budget",IF(AND($I43&lt;&gt;"",$H43&lt;&gt;"",$I43&gt;$H43),"Review: drawn over forecast",IF(AND($L43&lt;&gt;"Complete",$L43&lt;&gt;"Deferred",$M43=""),"Review: missing due date",IF(AND($M43&lt;&gt;"",$M43&lt;TODAY(),$L43&lt;&gt;"Complete",$L43&lt;&gt;"Deferred"),"Review: past due","")))))))))</f>
        <v/>
      </c>
      <c r="P43" s="23" t="n"/>
      <c r="R43">
        <f>IFERROR(IF(Assumptions!D42="","",Assumptions!D42),"")</f>
        <v/>
      </c>
      <c r="S43">
        <f>IFERROR(IF(Assumptions!E42="","",Assumptions!E42),"")</f>
        <v/>
      </c>
      <c r="T43">
        <f>IFERROR(IF(Assumptions!F42="","",Assumptions!F42),"")</f>
        <v/>
      </c>
      <c r="U43">
        <f>IFERROR(IF(Assumptions!G42="","",Assumptions!G42),"")</f>
        <v/>
      </c>
      <c r="V43">
        <f>IFERROR(IF(Assumptions!H42="","",Assumptions!H42),"")</f>
        <v/>
      </c>
    </row>
    <row r="44" ht="21" customHeight="1">
      <c r="A44" s="23" t="n"/>
      <c r="B44" s="24" t="n"/>
      <c r="C44" s="23" t="n"/>
      <c r="D44" s="25" t="n"/>
      <c r="E44" s="24" t="n"/>
      <c r="F44" s="24" t="n"/>
      <c r="G44" s="26" t="n"/>
      <c r="H44" s="26" t="n"/>
      <c r="I44" s="26" t="n"/>
      <c r="J44" s="18">
        <f>IF(OR($D44="",$G44=""),"",IFERROR($G44/$D44,""))</f>
        <v/>
      </c>
      <c r="K44" s="23" t="n"/>
      <c r="L44" s="24" t="n"/>
      <c r="M44" s="27" t="n"/>
      <c r="N44" s="18">
        <f>IF($G44="","",$G44-IF($H44="",0,$H44))</f>
        <v/>
      </c>
      <c r="O44" s="29">
        <f>IF($A44="","",IF($G44="","Review: missing budget",IF($F44="","Review: missing draw period",IF($L44="","Review: missing status",IF(AND($X$2&lt;&gt;"",$G44&gt;$X$2),"Review: large budget line",IF(AND($H44&lt;&gt;"",$H44&gt;$G44),"Review: forecast over budget",IF(AND($I44&lt;&gt;"",$H44&lt;&gt;"",$I44&gt;$H44),"Review: drawn over forecast",IF(AND($L44&lt;&gt;"Complete",$L44&lt;&gt;"Deferred",$M44=""),"Review: missing due date",IF(AND($M44&lt;&gt;"",$M44&lt;TODAY(),$L44&lt;&gt;"Complete",$L44&lt;&gt;"Deferred"),"Review: past due","")))))))))</f>
        <v/>
      </c>
      <c r="P44" s="23" t="n"/>
      <c r="R44">
        <f>IFERROR(IF(Assumptions!D43="","",Assumptions!D43),"")</f>
        <v/>
      </c>
      <c r="S44">
        <f>IFERROR(IF(Assumptions!E43="","",Assumptions!E43),"")</f>
        <v/>
      </c>
      <c r="T44">
        <f>IFERROR(IF(Assumptions!F43="","",Assumptions!F43),"")</f>
        <v/>
      </c>
      <c r="U44">
        <f>IFERROR(IF(Assumptions!G43="","",Assumptions!G43),"")</f>
        <v/>
      </c>
      <c r="V44">
        <f>IFERROR(IF(Assumptions!H43="","",Assumptions!H43),"")</f>
        <v/>
      </c>
    </row>
    <row r="45" ht="21" customHeight="1">
      <c r="A45" s="23" t="n"/>
      <c r="B45" s="24" t="n"/>
      <c r="C45" s="23" t="n"/>
      <c r="D45" s="25" t="n"/>
      <c r="E45" s="24" t="n"/>
      <c r="F45" s="24" t="n"/>
      <c r="G45" s="26" t="n"/>
      <c r="H45" s="26" t="n"/>
      <c r="I45" s="26" t="n"/>
      <c r="J45" s="14">
        <f>IF(OR($D45="",$G45=""),"",IFERROR($G45/$D45,""))</f>
        <v/>
      </c>
      <c r="K45" s="23" t="n"/>
      <c r="L45" s="24" t="n"/>
      <c r="M45" s="27" t="n"/>
      <c r="N45" s="14">
        <f>IF($G45="","",$G45-IF($H45="",0,$H45))</f>
        <v/>
      </c>
      <c r="O45" s="28">
        <f>IF($A45="","",IF($G45="","Review: missing budget",IF($F45="","Review: missing draw period",IF($L45="","Review: missing status",IF(AND($X$2&lt;&gt;"",$G45&gt;$X$2),"Review: large budget line",IF(AND($H45&lt;&gt;"",$H45&gt;$G45),"Review: forecast over budget",IF(AND($I45&lt;&gt;"",$H45&lt;&gt;"",$I45&gt;$H45),"Review: drawn over forecast",IF(AND($L45&lt;&gt;"Complete",$L45&lt;&gt;"Deferred",$M45=""),"Review: missing due date",IF(AND($M45&lt;&gt;"",$M45&lt;TODAY(),$L45&lt;&gt;"Complete",$L45&lt;&gt;"Deferred"),"Review: past due","")))))))))</f>
        <v/>
      </c>
      <c r="P45" s="23" t="n"/>
      <c r="R45">
        <f>IFERROR(IF(Assumptions!D44="","",Assumptions!D44),"")</f>
        <v/>
      </c>
      <c r="S45">
        <f>IFERROR(IF(Assumptions!E44="","",Assumptions!E44),"")</f>
        <v/>
      </c>
      <c r="T45">
        <f>IFERROR(IF(Assumptions!F44="","",Assumptions!F44),"")</f>
        <v/>
      </c>
      <c r="U45">
        <f>IFERROR(IF(Assumptions!G44="","",Assumptions!G44),"")</f>
        <v/>
      </c>
      <c r="V45">
        <f>IFERROR(IF(Assumptions!H44="","",Assumptions!H44),"")</f>
        <v/>
      </c>
    </row>
    <row r="46" ht="21" customHeight="1">
      <c r="A46" s="23" t="n"/>
      <c r="B46" s="24" t="n"/>
      <c r="C46" s="23" t="n"/>
      <c r="D46" s="25" t="n"/>
      <c r="E46" s="24" t="n"/>
      <c r="F46" s="24" t="n"/>
      <c r="G46" s="26" t="n"/>
      <c r="H46" s="26" t="n"/>
      <c r="I46" s="26" t="n"/>
      <c r="J46" s="18">
        <f>IF(OR($D46="",$G46=""),"",IFERROR($G46/$D46,""))</f>
        <v/>
      </c>
      <c r="K46" s="23" t="n"/>
      <c r="L46" s="24" t="n"/>
      <c r="M46" s="27" t="n"/>
      <c r="N46" s="18">
        <f>IF($G46="","",$G46-IF($H46="",0,$H46))</f>
        <v/>
      </c>
      <c r="O46" s="29">
        <f>IF($A46="","",IF($G46="","Review: missing budget",IF($F46="","Review: missing draw period",IF($L46="","Review: missing status",IF(AND($X$2&lt;&gt;"",$G46&gt;$X$2),"Review: large budget line",IF(AND($H46&lt;&gt;"",$H46&gt;$G46),"Review: forecast over budget",IF(AND($I46&lt;&gt;"",$H46&lt;&gt;"",$I46&gt;$H46),"Review: drawn over forecast",IF(AND($L46&lt;&gt;"Complete",$L46&lt;&gt;"Deferred",$M46=""),"Review: missing due date",IF(AND($M46&lt;&gt;"",$M46&lt;TODAY(),$L46&lt;&gt;"Complete",$L46&lt;&gt;"Deferred"),"Review: past due","")))))))))</f>
        <v/>
      </c>
      <c r="P46" s="23" t="n"/>
      <c r="R46">
        <f>IFERROR(IF(Assumptions!D45="","",Assumptions!D45),"")</f>
        <v/>
      </c>
      <c r="S46">
        <f>IFERROR(IF(Assumptions!E45="","",Assumptions!E45),"")</f>
        <v/>
      </c>
      <c r="T46">
        <f>IFERROR(IF(Assumptions!F45="","",Assumptions!F45),"")</f>
        <v/>
      </c>
      <c r="U46">
        <f>IFERROR(IF(Assumptions!G45="","",Assumptions!G45),"")</f>
        <v/>
      </c>
      <c r="V46">
        <f>IFERROR(IF(Assumptions!H45="","",Assumptions!H45),"")</f>
        <v/>
      </c>
    </row>
    <row r="47" ht="21" customHeight="1">
      <c r="A47" s="23" t="n"/>
      <c r="B47" s="24" t="n"/>
      <c r="C47" s="23" t="n"/>
      <c r="D47" s="25" t="n"/>
      <c r="E47" s="24" t="n"/>
      <c r="F47" s="24" t="n"/>
      <c r="G47" s="26" t="n"/>
      <c r="H47" s="26" t="n"/>
      <c r="I47" s="26" t="n"/>
      <c r="J47" s="14">
        <f>IF(OR($D47="",$G47=""),"",IFERROR($G47/$D47,""))</f>
        <v/>
      </c>
      <c r="K47" s="23" t="n"/>
      <c r="L47" s="24" t="n"/>
      <c r="M47" s="27" t="n"/>
      <c r="N47" s="14">
        <f>IF($G47="","",$G47-IF($H47="",0,$H47))</f>
        <v/>
      </c>
      <c r="O47" s="28">
        <f>IF($A47="","",IF($G47="","Review: missing budget",IF($F47="","Review: missing draw period",IF($L47="","Review: missing status",IF(AND($X$2&lt;&gt;"",$G47&gt;$X$2),"Review: large budget line",IF(AND($H47&lt;&gt;"",$H47&gt;$G47),"Review: forecast over budget",IF(AND($I47&lt;&gt;"",$H47&lt;&gt;"",$I47&gt;$H47),"Review: drawn over forecast",IF(AND($L47&lt;&gt;"Complete",$L47&lt;&gt;"Deferred",$M47=""),"Review: missing due date",IF(AND($M47&lt;&gt;"",$M47&lt;TODAY(),$L47&lt;&gt;"Complete",$L47&lt;&gt;"Deferred"),"Review: past due","")))))))))</f>
        <v/>
      </c>
      <c r="P47" s="23" t="n"/>
      <c r="R47">
        <f>IFERROR(IF(Assumptions!D46="","",Assumptions!D46),"")</f>
        <v/>
      </c>
      <c r="S47">
        <f>IFERROR(IF(Assumptions!E46="","",Assumptions!E46),"")</f>
        <v/>
      </c>
      <c r="T47">
        <f>IFERROR(IF(Assumptions!F46="","",Assumptions!F46),"")</f>
        <v/>
      </c>
      <c r="U47">
        <f>IFERROR(IF(Assumptions!G46="","",Assumptions!G46),"")</f>
        <v/>
      </c>
      <c r="V47">
        <f>IFERROR(IF(Assumptions!H46="","",Assumptions!H46),"")</f>
        <v/>
      </c>
    </row>
    <row r="48" ht="21" customHeight="1">
      <c r="A48" s="23" t="n"/>
      <c r="B48" s="24" t="n"/>
      <c r="C48" s="23" t="n"/>
      <c r="D48" s="25" t="n"/>
      <c r="E48" s="24" t="n"/>
      <c r="F48" s="24" t="n"/>
      <c r="G48" s="26" t="n"/>
      <c r="H48" s="26" t="n"/>
      <c r="I48" s="26" t="n"/>
      <c r="J48" s="18">
        <f>IF(OR($D48="",$G48=""),"",IFERROR($G48/$D48,""))</f>
        <v/>
      </c>
      <c r="K48" s="23" t="n"/>
      <c r="L48" s="24" t="n"/>
      <c r="M48" s="27" t="n"/>
      <c r="N48" s="18">
        <f>IF($G48="","",$G48-IF($H48="",0,$H48))</f>
        <v/>
      </c>
      <c r="O48" s="29">
        <f>IF($A48="","",IF($G48="","Review: missing budget",IF($F48="","Review: missing draw period",IF($L48="","Review: missing status",IF(AND($X$2&lt;&gt;"",$G48&gt;$X$2),"Review: large budget line",IF(AND($H48&lt;&gt;"",$H48&gt;$G48),"Review: forecast over budget",IF(AND($I48&lt;&gt;"",$H48&lt;&gt;"",$I48&gt;$H48),"Review: drawn over forecast",IF(AND($L48&lt;&gt;"Complete",$L48&lt;&gt;"Deferred",$M48=""),"Review: missing due date",IF(AND($M48&lt;&gt;"",$M48&lt;TODAY(),$L48&lt;&gt;"Complete",$L48&lt;&gt;"Deferred"),"Review: past due","")))))))))</f>
        <v/>
      </c>
      <c r="P48" s="23" t="n"/>
      <c r="R48">
        <f>IFERROR(IF(Assumptions!D47="","",Assumptions!D47),"")</f>
        <v/>
      </c>
      <c r="S48">
        <f>IFERROR(IF(Assumptions!E47="","",Assumptions!E47),"")</f>
        <v/>
      </c>
      <c r="T48">
        <f>IFERROR(IF(Assumptions!F47="","",Assumptions!F47),"")</f>
        <v/>
      </c>
      <c r="U48">
        <f>IFERROR(IF(Assumptions!G47="","",Assumptions!G47),"")</f>
        <v/>
      </c>
      <c r="V48">
        <f>IFERROR(IF(Assumptions!H47="","",Assumptions!H47),"")</f>
        <v/>
      </c>
    </row>
    <row r="49" ht="21" customHeight="1">
      <c r="A49" s="23" t="n"/>
      <c r="B49" s="24" t="n"/>
      <c r="C49" s="23" t="n"/>
      <c r="D49" s="25" t="n"/>
      <c r="E49" s="24" t="n"/>
      <c r="F49" s="24" t="n"/>
      <c r="G49" s="26" t="n"/>
      <c r="H49" s="26" t="n"/>
      <c r="I49" s="26" t="n"/>
      <c r="J49" s="14">
        <f>IF(OR($D49="",$G49=""),"",IFERROR($G49/$D49,""))</f>
        <v/>
      </c>
      <c r="K49" s="23" t="n"/>
      <c r="L49" s="24" t="n"/>
      <c r="M49" s="27" t="n"/>
      <c r="N49" s="14">
        <f>IF($G49="","",$G49-IF($H49="",0,$H49))</f>
        <v/>
      </c>
      <c r="O49" s="28">
        <f>IF($A49="","",IF($G49="","Review: missing budget",IF($F49="","Review: missing draw period",IF($L49="","Review: missing status",IF(AND($X$2&lt;&gt;"",$G49&gt;$X$2),"Review: large budget line",IF(AND($H49&lt;&gt;"",$H49&gt;$G49),"Review: forecast over budget",IF(AND($I49&lt;&gt;"",$H49&lt;&gt;"",$I49&gt;$H49),"Review: drawn over forecast",IF(AND($L49&lt;&gt;"Complete",$L49&lt;&gt;"Deferred",$M49=""),"Review: missing due date",IF(AND($M49&lt;&gt;"",$M49&lt;TODAY(),$L49&lt;&gt;"Complete",$L49&lt;&gt;"Deferred"),"Review: past due","")))))))))</f>
        <v/>
      </c>
      <c r="P49" s="23" t="n"/>
      <c r="R49">
        <f>IFERROR(IF(Assumptions!D48="","",Assumptions!D48),"")</f>
        <v/>
      </c>
      <c r="S49">
        <f>IFERROR(IF(Assumptions!E48="","",Assumptions!E48),"")</f>
        <v/>
      </c>
      <c r="T49">
        <f>IFERROR(IF(Assumptions!F48="","",Assumptions!F48),"")</f>
        <v/>
      </c>
      <c r="U49">
        <f>IFERROR(IF(Assumptions!G48="","",Assumptions!G48),"")</f>
        <v/>
      </c>
      <c r="V49">
        <f>IFERROR(IF(Assumptions!H48="","",Assumptions!H48),"")</f>
        <v/>
      </c>
    </row>
    <row r="50" ht="21" customHeight="1">
      <c r="A50" s="23" t="n"/>
      <c r="B50" s="24" t="n"/>
      <c r="C50" s="23" t="n"/>
      <c r="D50" s="25" t="n"/>
      <c r="E50" s="24" t="n"/>
      <c r="F50" s="24" t="n"/>
      <c r="G50" s="26" t="n"/>
      <c r="H50" s="26" t="n"/>
      <c r="I50" s="26" t="n"/>
      <c r="J50" s="18">
        <f>IF(OR($D50="",$G50=""),"",IFERROR($G50/$D50,""))</f>
        <v/>
      </c>
      <c r="K50" s="23" t="n"/>
      <c r="L50" s="24" t="n"/>
      <c r="M50" s="27" t="n"/>
      <c r="N50" s="18">
        <f>IF($G50="","",$G50-IF($H50="",0,$H50))</f>
        <v/>
      </c>
      <c r="O50" s="29">
        <f>IF($A50="","",IF($G50="","Review: missing budget",IF($F50="","Review: missing draw period",IF($L50="","Review: missing status",IF(AND($X$2&lt;&gt;"",$G50&gt;$X$2),"Review: large budget line",IF(AND($H50&lt;&gt;"",$H50&gt;$G50),"Review: forecast over budget",IF(AND($I50&lt;&gt;"",$H50&lt;&gt;"",$I50&gt;$H50),"Review: drawn over forecast",IF(AND($L50&lt;&gt;"Complete",$L50&lt;&gt;"Deferred",$M50=""),"Review: missing due date",IF(AND($M50&lt;&gt;"",$M50&lt;TODAY(),$L50&lt;&gt;"Complete",$L50&lt;&gt;"Deferred"),"Review: past due","")))))))))</f>
        <v/>
      </c>
      <c r="P50" s="23" t="n"/>
      <c r="R50">
        <f>IFERROR(IF(Assumptions!D49="","",Assumptions!D49),"")</f>
        <v/>
      </c>
      <c r="S50">
        <f>IFERROR(IF(Assumptions!E49="","",Assumptions!E49),"")</f>
        <v/>
      </c>
      <c r="T50">
        <f>IFERROR(IF(Assumptions!F49="","",Assumptions!F49),"")</f>
        <v/>
      </c>
      <c r="U50">
        <f>IFERROR(IF(Assumptions!G49="","",Assumptions!G49),"")</f>
        <v/>
      </c>
      <c r="V50">
        <f>IFERROR(IF(Assumptions!H49="","",Assumptions!H49),"")</f>
        <v/>
      </c>
    </row>
    <row r="51" ht="21" customHeight="1">
      <c r="A51" s="23" t="n"/>
      <c r="B51" s="24" t="n"/>
      <c r="C51" s="23" t="n"/>
      <c r="D51" s="25" t="n"/>
      <c r="E51" s="24" t="n"/>
      <c r="F51" s="24" t="n"/>
      <c r="G51" s="26" t="n"/>
      <c r="H51" s="26" t="n"/>
      <c r="I51" s="26" t="n"/>
      <c r="J51" s="14">
        <f>IF(OR($D51="",$G51=""),"",IFERROR($G51/$D51,""))</f>
        <v/>
      </c>
      <c r="K51" s="23" t="n"/>
      <c r="L51" s="24" t="n"/>
      <c r="M51" s="27" t="n"/>
      <c r="N51" s="14">
        <f>IF($G51="","",$G51-IF($H51="",0,$H51))</f>
        <v/>
      </c>
      <c r="O51" s="28">
        <f>IF($A51="","",IF($G51="","Review: missing budget",IF($F51="","Review: missing draw period",IF($L51="","Review: missing status",IF(AND($X$2&lt;&gt;"",$G51&gt;$X$2),"Review: large budget line",IF(AND($H51&lt;&gt;"",$H51&gt;$G51),"Review: forecast over budget",IF(AND($I51&lt;&gt;"",$H51&lt;&gt;"",$I51&gt;$H51),"Review: drawn over forecast",IF(AND($L51&lt;&gt;"Complete",$L51&lt;&gt;"Deferred",$M51=""),"Review: missing due date",IF(AND($M51&lt;&gt;"",$M51&lt;TODAY(),$L51&lt;&gt;"Complete",$L51&lt;&gt;"Deferred"),"Review: past due","")))))))))</f>
        <v/>
      </c>
      <c r="P51" s="23" t="n"/>
      <c r="R51">
        <f>IFERROR(IF(Assumptions!D50="","",Assumptions!D50),"")</f>
        <v/>
      </c>
      <c r="S51">
        <f>IFERROR(IF(Assumptions!E50="","",Assumptions!E50),"")</f>
        <v/>
      </c>
      <c r="T51">
        <f>IFERROR(IF(Assumptions!F50="","",Assumptions!F50),"")</f>
        <v/>
      </c>
      <c r="U51">
        <f>IFERROR(IF(Assumptions!G50="","",Assumptions!G50),"")</f>
        <v/>
      </c>
      <c r="V51">
        <f>IFERROR(IF(Assumptions!H50="","",Assumptions!H50),"")</f>
        <v/>
      </c>
    </row>
    <row r="52" ht="21" customHeight="1">
      <c r="A52" s="23" t="n"/>
      <c r="B52" s="24" t="n"/>
      <c r="C52" s="23" t="n"/>
      <c r="D52" s="25" t="n"/>
      <c r="E52" s="24" t="n"/>
      <c r="F52" s="24" t="n"/>
      <c r="G52" s="26" t="n"/>
      <c r="H52" s="26" t="n"/>
      <c r="I52" s="26" t="n"/>
      <c r="J52" s="18">
        <f>IF(OR($D52="",$G52=""),"",IFERROR($G52/$D52,""))</f>
        <v/>
      </c>
      <c r="K52" s="23" t="n"/>
      <c r="L52" s="24" t="n"/>
      <c r="M52" s="27" t="n"/>
      <c r="N52" s="18">
        <f>IF($G52="","",$G52-IF($H52="",0,$H52))</f>
        <v/>
      </c>
      <c r="O52" s="29">
        <f>IF($A52="","",IF($G52="","Review: missing budget",IF($F52="","Review: missing draw period",IF($L52="","Review: missing status",IF(AND($X$2&lt;&gt;"",$G52&gt;$X$2),"Review: large budget line",IF(AND($H52&lt;&gt;"",$H52&gt;$G52),"Review: forecast over budget",IF(AND($I52&lt;&gt;"",$H52&lt;&gt;"",$I52&gt;$H52),"Review: drawn over forecast",IF(AND($L52&lt;&gt;"Complete",$L52&lt;&gt;"Deferred",$M52=""),"Review: missing due date",IF(AND($M52&lt;&gt;"",$M52&lt;TODAY(),$L52&lt;&gt;"Complete",$L52&lt;&gt;"Deferred"),"Review: past due","")))))))))</f>
        <v/>
      </c>
      <c r="P52" s="23" t="n"/>
      <c r="R52">
        <f>IFERROR(IF(Assumptions!D51="","",Assumptions!D51),"")</f>
        <v/>
      </c>
      <c r="S52">
        <f>IFERROR(IF(Assumptions!E51="","",Assumptions!E51),"")</f>
        <v/>
      </c>
      <c r="T52">
        <f>IFERROR(IF(Assumptions!F51="","",Assumptions!F51),"")</f>
        <v/>
      </c>
      <c r="U52">
        <f>IFERROR(IF(Assumptions!G51="","",Assumptions!G51),"")</f>
        <v/>
      </c>
      <c r="V52">
        <f>IFERROR(IF(Assumptions!H51="","",Assumptions!H51),"")</f>
        <v/>
      </c>
    </row>
    <row r="53" ht="21" customHeight="1">
      <c r="A53" s="23" t="n"/>
      <c r="B53" s="24" t="n"/>
      <c r="C53" s="23" t="n"/>
      <c r="D53" s="25" t="n"/>
      <c r="E53" s="24" t="n"/>
      <c r="F53" s="24" t="n"/>
      <c r="G53" s="26" t="n"/>
      <c r="H53" s="26" t="n"/>
      <c r="I53" s="26" t="n"/>
      <c r="J53" s="14">
        <f>IF(OR($D53="",$G53=""),"",IFERROR($G53/$D53,""))</f>
        <v/>
      </c>
      <c r="K53" s="23" t="n"/>
      <c r="L53" s="24" t="n"/>
      <c r="M53" s="27" t="n"/>
      <c r="N53" s="14">
        <f>IF($G53="","",$G53-IF($H53="",0,$H53))</f>
        <v/>
      </c>
      <c r="O53" s="28">
        <f>IF($A53="","",IF($G53="","Review: missing budget",IF($F53="","Review: missing draw period",IF($L53="","Review: missing status",IF(AND($X$2&lt;&gt;"",$G53&gt;$X$2),"Review: large budget line",IF(AND($H53&lt;&gt;"",$H53&gt;$G53),"Review: forecast over budget",IF(AND($I53&lt;&gt;"",$H53&lt;&gt;"",$I53&gt;$H53),"Review: drawn over forecast",IF(AND($L53&lt;&gt;"Complete",$L53&lt;&gt;"Deferred",$M53=""),"Review: missing due date",IF(AND($M53&lt;&gt;"",$M53&lt;TODAY(),$L53&lt;&gt;"Complete",$L53&lt;&gt;"Deferred"),"Review: past due","")))))))))</f>
        <v/>
      </c>
      <c r="P53" s="23" t="n"/>
      <c r="R53">
        <f>IFERROR(IF(Assumptions!D52="","",Assumptions!D52),"")</f>
        <v/>
      </c>
      <c r="S53">
        <f>IFERROR(IF(Assumptions!E52="","",Assumptions!E52),"")</f>
        <v/>
      </c>
      <c r="T53">
        <f>IFERROR(IF(Assumptions!F52="","",Assumptions!F52),"")</f>
        <v/>
      </c>
      <c r="U53">
        <f>IFERROR(IF(Assumptions!G52="","",Assumptions!G52),"")</f>
        <v/>
      </c>
      <c r="V53">
        <f>IFERROR(IF(Assumptions!H52="","",Assumptions!H52),"")</f>
        <v/>
      </c>
    </row>
    <row r="54" ht="21" customHeight="1">
      <c r="A54" s="23" t="n"/>
      <c r="B54" s="24" t="n"/>
      <c r="C54" s="23" t="n"/>
      <c r="D54" s="25" t="n"/>
      <c r="E54" s="24" t="n"/>
      <c r="F54" s="24" t="n"/>
      <c r="G54" s="26" t="n"/>
      <c r="H54" s="26" t="n"/>
      <c r="I54" s="26" t="n"/>
      <c r="J54" s="18">
        <f>IF(OR($D54="",$G54=""),"",IFERROR($G54/$D54,""))</f>
        <v/>
      </c>
      <c r="K54" s="23" t="n"/>
      <c r="L54" s="24" t="n"/>
      <c r="M54" s="27" t="n"/>
      <c r="N54" s="18">
        <f>IF($G54="","",$G54-IF($H54="",0,$H54))</f>
        <v/>
      </c>
      <c r="O54" s="29">
        <f>IF($A54="","",IF($G54="","Review: missing budget",IF($F54="","Review: missing draw period",IF($L54="","Review: missing status",IF(AND($X$2&lt;&gt;"",$G54&gt;$X$2),"Review: large budget line",IF(AND($H54&lt;&gt;"",$H54&gt;$G54),"Review: forecast over budget",IF(AND($I54&lt;&gt;"",$H54&lt;&gt;"",$I54&gt;$H54),"Review: drawn over forecast",IF(AND($L54&lt;&gt;"Complete",$L54&lt;&gt;"Deferred",$M54=""),"Review: missing due date",IF(AND($M54&lt;&gt;"",$M54&lt;TODAY(),$L54&lt;&gt;"Complete",$L54&lt;&gt;"Deferred"),"Review: past due","")))))))))</f>
        <v/>
      </c>
      <c r="P54" s="23" t="n"/>
      <c r="R54">
        <f>IFERROR(IF(Assumptions!D53="","",Assumptions!D53),"")</f>
        <v/>
      </c>
      <c r="S54">
        <f>IFERROR(IF(Assumptions!E53="","",Assumptions!E53),"")</f>
        <v/>
      </c>
      <c r="T54">
        <f>IFERROR(IF(Assumptions!F53="","",Assumptions!F53),"")</f>
        <v/>
      </c>
      <c r="U54">
        <f>IFERROR(IF(Assumptions!G53="","",Assumptions!G53),"")</f>
        <v/>
      </c>
      <c r="V54">
        <f>IFERROR(IF(Assumptions!H53="","",Assumptions!H53),"")</f>
        <v/>
      </c>
    </row>
    <row r="55" ht="21" customHeight="1">
      <c r="A55" s="23" t="n"/>
      <c r="B55" s="24" t="n"/>
      <c r="C55" s="23" t="n"/>
      <c r="D55" s="25" t="n"/>
      <c r="E55" s="24" t="n"/>
      <c r="F55" s="24" t="n"/>
      <c r="G55" s="26" t="n"/>
      <c r="H55" s="26" t="n"/>
      <c r="I55" s="26" t="n"/>
      <c r="J55" s="14">
        <f>IF(OR($D55="",$G55=""),"",IFERROR($G55/$D55,""))</f>
        <v/>
      </c>
      <c r="K55" s="23" t="n"/>
      <c r="L55" s="24" t="n"/>
      <c r="M55" s="27" t="n"/>
      <c r="N55" s="14">
        <f>IF($G55="","",$G55-IF($H55="",0,$H55))</f>
        <v/>
      </c>
      <c r="O55" s="28">
        <f>IF($A55="","",IF($G55="","Review: missing budget",IF($F55="","Review: missing draw period",IF($L55="","Review: missing status",IF(AND($X$2&lt;&gt;"",$G55&gt;$X$2),"Review: large budget line",IF(AND($H55&lt;&gt;"",$H55&gt;$G55),"Review: forecast over budget",IF(AND($I55&lt;&gt;"",$H55&lt;&gt;"",$I55&gt;$H55),"Review: drawn over forecast",IF(AND($L55&lt;&gt;"Complete",$L55&lt;&gt;"Deferred",$M55=""),"Review: missing due date",IF(AND($M55&lt;&gt;"",$M55&lt;TODAY(),$L55&lt;&gt;"Complete",$L55&lt;&gt;"Deferred"),"Review: past due","")))))))))</f>
        <v/>
      </c>
      <c r="P55" s="23" t="n"/>
      <c r="R55">
        <f>IFERROR(IF(Assumptions!D54="","",Assumptions!D54),"")</f>
        <v/>
      </c>
      <c r="S55">
        <f>IFERROR(IF(Assumptions!E54="","",Assumptions!E54),"")</f>
        <v/>
      </c>
      <c r="T55">
        <f>IFERROR(IF(Assumptions!F54="","",Assumptions!F54),"")</f>
        <v/>
      </c>
      <c r="U55">
        <f>IFERROR(IF(Assumptions!G54="","",Assumptions!G54),"")</f>
        <v/>
      </c>
      <c r="V55">
        <f>IFERROR(IF(Assumptions!H54="","",Assumptions!H54),"")</f>
        <v/>
      </c>
    </row>
    <row r="56" ht="21" customHeight="1">
      <c r="A56" s="23" t="n"/>
      <c r="B56" s="24" t="n"/>
      <c r="C56" s="23" t="n"/>
      <c r="D56" s="25" t="n"/>
      <c r="E56" s="24" t="n"/>
      <c r="F56" s="24" t="n"/>
      <c r="G56" s="26" t="n"/>
      <c r="H56" s="26" t="n"/>
      <c r="I56" s="26" t="n"/>
      <c r="J56" s="18">
        <f>IF(OR($D56="",$G56=""),"",IFERROR($G56/$D56,""))</f>
        <v/>
      </c>
      <c r="K56" s="23" t="n"/>
      <c r="L56" s="24" t="n"/>
      <c r="M56" s="27" t="n"/>
      <c r="N56" s="18">
        <f>IF($G56="","",$G56-IF($H56="",0,$H56))</f>
        <v/>
      </c>
      <c r="O56" s="29">
        <f>IF($A56="","",IF($G56="","Review: missing budget",IF($F56="","Review: missing draw period",IF($L56="","Review: missing status",IF(AND($X$2&lt;&gt;"",$G56&gt;$X$2),"Review: large budget line",IF(AND($H56&lt;&gt;"",$H56&gt;$G56),"Review: forecast over budget",IF(AND($I56&lt;&gt;"",$H56&lt;&gt;"",$I56&gt;$H56),"Review: drawn over forecast",IF(AND($L56&lt;&gt;"Complete",$L56&lt;&gt;"Deferred",$M56=""),"Review: missing due date",IF(AND($M56&lt;&gt;"",$M56&lt;TODAY(),$L56&lt;&gt;"Complete",$L56&lt;&gt;"Deferred"),"Review: past due","")))))))))</f>
        <v/>
      </c>
      <c r="P56" s="23" t="n"/>
      <c r="R56">
        <f>IFERROR(IF(Assumptions!D55="","",Assumptions!D55),"")</f>
        <v/>
      </c>
      <c r="S56">
        <f>IFERROR(IF(Assumptions!E55="","",Assumptions!E55),"")</f>
        <v/>
      </c>
      <c r="T56">
        <f>IFERROR(IF(Assumptions!F55="","",Assumptions!F55),"")</f>
        <v/>
      </c>
      <c r="U56">
        <f>IFERROR(IF(Assumptions!G55="","",Assumptions!G55),"")</f>
        <v/>
      </c>
      <c r="V56">
        <f>IFERROR(IF(Assumptions!H55="","",Assumptions!H55),"")</f>
        <v/>
      </c>
    </row>
    <row r="57" ht="21" customHeight="1">
      <c r="A57" s="23" t="n"/>
      <c r="B57" s="24" t="n"/>
      <c r="C57" s="23" t="n"/>
      <c r="D57" s="25" t="n"/>
      <c r="E57" s="24" t="n"/>
      <c r="F57" s="24" t="n"/>
      <c r="G57" s="26" t="n"/>
      <c r="H57" s="26" t="n"/>
      <c r="I57" s="26" t="n"/>
      <c r="J57" s="14">
        <f>IF(OR($D57="",$G57=""),"",IFERROR($G57/$D57,""))</f>
        <v/>
      </c>
      <c r="K57" s="23" t="n"/>
      <c r="L57" s="24" t="n"/>
      <c r="M57" s="27" t="n"/>
      <c r="N57" s="14">
        <f>IF($G57="","",$G57-IF($H57="",0,$H57))</f>
        <v/>
      </c>
      <c r="O57" s="28">
        <f>IF($A57="","",IF($G57="","Review: missing budget",IF($F57="","Review: missing draw period",IF($L57="","Review: missing status",IF(AND($X$2&lt;&gt;"",$G57&gt;$X$2),"Review: large budget line",IF(AND($H57&lt;&gt;"",$H57&gt;$G57),"Review: forecast over budget",IF(AND($I57&lt;&gt;"",$H57&lt;&gt;"",$I57&gt;$H57),"Review: drawn over forecast",IF(AND($L57&lt;&gt;"Complete",$L57&lt;&gt;"Deferred",$M57=""),"Review: missing due date",IF(AND($M57&lt;&gt;"",$M57&lt;TODAY(),$L57&lt;&gt;"Complete",$L57&lt;&gt;"Deferred"),"Review: past due","")))))))))</f>
        <v/>
      </c>
      <c r="P57" s="23" t="n"/>
      <c r="R57">
        <f>IFERROR(IF(Assumptions!D56="","",Assumptions!D56),"")</f>
        <v/>
      </c>
      <c r="S57">
        <f>IFERROR(IF(Assumptions!E56="","",Assumptions!E56),"")</f>
        <v/>
      </c>
      <c r="T57">
        <f>IFERROR(IF(Assumptions!F56="","",Assumptions!F56),"")</f>
        <v/>
      </c>
      <c r="U57">
        <f>IFERROR(IF(Assumptions!G56="","",Assumptions!G56),"")</f>
        <v/>
      </c>
      <c r="V57">
        <f>IFERROR(IF(Assumptions!H56="","",Assumptions!H56),"")</f>
        <v/>
      </c>
    </row>
    <row r="58" ht="21" customHeight="1">
      <c r="A58" s="23" t="n"/>
      <c r="B58" s="24" t="n"/>
      <c r="C58" s="23" t="n"/>
      <c r="D58" s="25" t="n"/>
      <c r="E58" s="24" t="n"/>
      <c r="F58" s="24" t="n"/>
      <c r="G58" s="26" t="n"/>
      <c r="H58" s="26" t="n"/>
      <c r="I58" s="26" t="n"/>
      <c r="J58" s="18">
        <f>IF(OR($D58="",$G58=""),"",IFERROR($G58/$D58,""))</f>
        <v/>
      </c>
      <c r="K58" s="23" t="n"/>
      <c r="L58" s="24" t="n"/>
      <c r="M58" s="27" t="n"/>
      <c r="N58" s="18">
        <f>IF($G58="","",$G58-IF($H58="",0,$H58))</f>
        <v/>
      </c>
      <c r="O58" s="29">
        <f>IF($A58="","",IF($G58="","Review: missing budget",IF($F58="","Review: missing draw period",IF($L58="","Review: missing status",IF(AND($X$2&lt;&gt;"",$G58&gt;$X$2),"Review: large budget line",IF(AND($H58&lt;&gt;"",$H58&gt;$G58),"Review: forecast over budget",IF(AND($I58&lt;&gt;"",$H58&lt;&gt;"",$I58&gt;$H58),"Review: drawn over forecast",IF(AND($L58&lt;&gt;"Complete",$L58&lt;&gt;"Deferred",$M58=""),"Review: missing due date",IF(AND($M58&lt;&gt;"",$M58&lt;TODAY(),$L58&lt;&gt;"Complete",$L58&lt;&gt;"Deferred"),"Review: past due","")))))))))</f>
        <v/>
      </c>
      <c r="P58" s="23" t="n"/>
      <c r="R58">
        <f>IFERROR(IF(Assumptions!D57="","",Assumptions!D57),"")</f>
        <v/>
      </c>
      <c r="S58">
        <f>IFERROR(IF(Assumptions!E57="","",Assumptions!E57),"")</f>
        <v/>
      </c>
      <c r="T58">
        <f>IFERROR(IF(Assumptions!F57="","",Assumptions!F57),"")</f>
        <v/>
      </c>
      <c r="U58">
        <f>IFERROR(IF(Assumptions!G57="","",Assumptions!G57),"")</f>
        <v/>
      </c>
      <c r="V58">
        <f>IFERROR(IF(Assumptions!H57="","",Assumptions!H57),"")</f>
        <v/>
      </c>
    </row>
    <row r="59" ht="21" customHeight="1">
      <c r="A59" s="23" t="n"/>
      <c r="B59" s="24" t="n"/>
      <c r="C59" s="23" t="n"/>
      <c r="D59" s="25" t="n"/>
      <c r="E59" s="24" t="n"/>
      <c r="F59" s="24" t="n"/>
      <c r="G59" s="26" t="n"/>
      <c r="H59" s="26" t="n"/>
      <c r="I59" s="26" t="n"/>
      <c r="J59" s="14">
        <f>IF(OR($D59="",$G59=""),"",IFERROR($G59/$D59,""))</f>
        <v/>
      </c>
      <c r="K59" s="23" t="n"/>
      <c r="L59" s="24" t="n"/>
      <c r="M59" s="27" t="n"/>
      <c r="N59" s="14">
        <f>IF($G59="","",$G59-IF($H59="",0,$H59))</f>
        <v/>
      </c>
      <c r="O59" s="28">
        <f>IF($A59="","",IF($G59="","Review: missing budget",IF($F59="","Review: missing draw period",IF($L59="","Review: missing status",IF(AND($X$2&lt;&gt;"",$G59&gt;$X$2),"Review: large budget line",IF(AND($H59&lt;&gt;"",$H59&gt;$G59),"Review: forecast over budget",IF(AND($I59&lt;&gt;"",$H59&lt;&gt;"",$I59&gt;$H59),"Review: drawn over forecast",IF(AND($L59&lt;&gt;"Complete",$L59&lt;&gt;"Deferred",$M59=""),"Review: missing due date",IF(AND($M59&lt;&gt;"",$M59&lt;TODAY(),$L59&lt;&gt;"Complete",$L59&lt;&gt;"Deferred"),"Review: past due","")))))))))</f>
        <v/>
      </c>
      <c r="P59" s="23" t="n"/>
      <c r="R59">
        <f>IFERROR(IF(Assumptions!D58="","",Assumptions!D58),"")</f>
        <v/>
      </c>
      <c r="S59">
        <f>IFERROR(IF(Assumptions!E58="","",Assumptions!E58),"")</f>
        <v/>
      </c>
      <c r="T59">
        <f>IFERROR(IF(Assumptions!F58="","",Assumptions!F58),"")</f>
        <v/>
      </c>
      <c r="U59">
        <f>IFERROR(IF(Assumptions!G58="","",Assumptions!G58),"")</f>
        <v/>
      </c>
      <c r="V59">
        <f>IFERROR(IF(Assumptions!H58="","",Assumptions!H58),"")</f>
        <v/>
      </c>
    </row>
    <row r="60" ht="21" customHeight="1">
      <c r="A60" s="23" t="n"/>
      <c r="B60" s="24" t="n"/>
      <c r="C60" s="23" t="n"/>
      <c r="D60" s="25" t="n"/>
      <c r="E60" s="24" t="n"/>
      <c r="F60" s="24" t="n"/>
      <c r="G60" s="26" t="n"/>
      <c r="H60" s="26" t="n"/>
      <c r="I60" s="26" t="n"/>
      <c r="J60" s="18">
        <f>IF(OR($D60="",$G60=""),"",IFERROR($G60/$D60,""))</f>
        <v/>
      </c>
      <c r="K60" s="23" t="n"/>
      <c r="L60" s="24" t="n"/>
      <c r="M60" s="27" t="n"/>
      <c r="N60" s="18">
        <f>IF($G60="","",$G60-IF($H60="",0,$H60))</f>
        <v/>
      </c>
      <c r="O60" s="29">
        <f>IF($A60="","",IF($G60="","Review: missing budget",IF($F60="","Review: missing draw period",IF($L60="","Review: missing status",IF(AND($X$2&lt;&gt;"",$G60&gt;$X$2),"Review: large budget line",IF(AND($H60&lt;&gt;"",$H60&gt;$G60),"Review: forecast over budget",IF(AND($I60&lt;&gt;"",$H60&lt;&gt;"",$I60&gt;$H60),"Review: drawn over forecast",IF(AND($L60&lt;&gt;"Complete",$L60&lt;&gt;"Deferred",$M60=""),"Review: missing due date",IF(AND($M60&lt;&gt;"",$M60&lt;TODAY(),$L60&lt;&gt;"Complete",$L60&lt;&gt;"Deferred"),"Review: past due","")))))))))</f>
        <v/>
      </c>
      <c r="P60" s="23" t="n"/>
      <c r="R60">
        <f>IFERROR(IF(Assumptions!D59="","",Assumptions!D59),"")</f>
        <v/>
      </c>
      <c r="S60">
        <f>IFERROR(IF(Assumptions!E59="","",Assumptions!E59),"")</f>
        <v/>
      </c>
      <c r="T60">
        <f>IFERROR(IF(Assumptions!F59="","",Assumptions!F59),"")</f>
        <v/>
      </c>
      <c r="U60">
        <f>IFERROR(IF(Assumptions!G59="","",Assumptions!G59),"")</f>
        <v/>
      </c>
      <c r="V60">
        <f>IFERROR(IF(Assumptions!H59="","",Assumptions!H59),"")</f>
        <v/>
      </c>
    </row>
    <row r="61" ht="21" customHeight="1">
      <c r="A61" s="23" t="n"/>
      <c r="B61" s="24" t="n"/>
      <c r="C61" s="23" t="n"/>
      <c r="D61" s="25" t="n"/>
      <c r="E61" s="24" t="n"/>
      <c r="F61" s="24" t="n"/>
      <c r="G61" s="26" t="n"/>
      <c r="H61" s="26" t="n"/>
      <c r="I61" s="26" t="n"/>
      <c r="J61" s="14">
        <f>IF(OR($D61="",$G61=""),"",IFERROR($G61/$D61,""))</f>
        <v/>
      </c>
      <c r="K61" s="23" t="n"/>
      <c r="L61" s="24" t="n"/>
      <c r="M61" s="27" t="n"/>
      <c r="N61" s="14">
        <f>IF($G61="","",$G61-IF($H61="",0,$H61))</f>
        <v/>
      </c>
      <c r="O61" s="28">
        <f>IF($A61="","",IF($G61="","Review: missing budget",IF($F61="","Review: missing draw period",IF($L61="","Review: missing status",IF(AND($X$2&lt;&gt;"",$G61&gt;$X$2),"Review: large budget line",IF(AND($H61&lt;&gt;"",$H61&gt;$G61),"Review: forecast over budget",IF(AND($I61&lt;&gt;"",$H61&lt;&gt;"",$I61&gt;$H61),"Review: drawn over forecast",IF(AND($L61&lt;&gt;"Complete",$L61&lt;&gt;"Deferred",$M61=""),"Review: missing due date",IF(AND($M61&lt;&gt;"",$M61&lt;TODAY(),$L61&lt;&gt;"Complete",$L61&lt;&gt;"Deferred"),"Review: past due","")))))))))</f>
        <v/>
      </c>
      <c r="P61" s="23" t="n"/>
      <c r="R61">
        <f>IFERROR(IF(Assumptions!D60="","",Assumptions!D60),"")</f>
        <v/>
      </c>
      <c r="S61">
        <f>IFERROR(IF(Assumptions!E60="","",Assumptions!E60),"")</f>
        <v/>
      </c>
      <c r="T61">
        <f>IFERROR(IF(Assumptions!F60="","",Assumptions!F60),"")</f>
        <v/>
      </c>
      <c r="U61">
        <f>IFERROR(IF(Assumptions!G60="","",Assumptions!G60),"")</f>
        <v/>
      </c>
      <c r="V61">
        <f>IFERROR(IF(Assumptions!H60="","",Assumptions!H60),"")</f>
        <v/>
      </c>
    </row>
    <row r="62" ht="21" customHeight="1">
      <c r="A62" s="23" t="n"/>
      <c r="B62" s="24" t="n"/>
      <c r="C62" s="23" t="n"/>
      <c r="D62" s="25" t="n"/>
      <c r="E62" s="24" t="n"/>
      <c r="F62" s="24" t="n"/>
      <c r="G62" s="26" t="n"/>
      <c r="H62" s="26" t="n"/>
      <c r="I62" s="26" t="n"/>
      <c r="J62" s="18">
        <f>IF(OR($D62="",$G62=""),"",IFERROR($G62/$D62,""))</f>
        <v/>
      </c>
      <c r="K62" s="23" t="n"/>
      <c r="L62" s="24" t="n"/>
      <c r="M62" s="27" t="n"/>
      <c r="N62" s="18">
        <f>IF($G62="","",$G62-IF($H62="",0,$H62))</f>
        <v/>
      </c>
      <c r="O62" s="29">
        <f>IF($A62="","",IF($G62="","Review: missing budget",IF($F62="","Review: missing draw period",IF($L62="","Review: missing status",IF(AND($X$2&lt;&gt;"",$G62&gt;$X$2),"Review: large budget line",IF(AND($H62&lt;&gt;"",$H62&gt;$G62),"Review: forecast over budget",IF(AND($I62&lt;&gt;"",$H62&lt;&gt;"",$I62&gt;$H62),"Review: drawn over forecast",IF(AND($L62&lt;&gt;"Complete",$L62&lt;&gt;"Deferred",$M62=""),"Review: missing due date",IF(AND($M62&lt;&gt;"",$M62&lt;TODAY(),$L62&lt;&gt;"Complete",$L62&lt;&gt;"Deferred"),"Review: past due","")))))))))</f>
        <v/>
      </c>
      <c r="P62" s="23" t="n"/>
      <c r="R62">
        <f>IFERROR(IF(Assumptions!D61="","",Assumptions!D61),"")</f>
        <v/>
      </c>
      <c r="S62">
        <f>IFERROR(IF(Assumptions!E61="","",Assumptions!E61),"")</f>
        <v/>
      </c>
      <c r="T62">
        <f>IFERROR(IF(Assumptions!F61="","",Assumptions!F61),"")</f>
        <v/>
      </c>
      <c r="U62">
        <f>IFERROR(IF(Assumptions!G61="","",Assumptions!G61),"")</f>
        <v/>
      </c>
      <c r="V62">
        <f>IFERROR(IF(Assumptions!H61="","",Assumptions!H61),"")</f>
        <v/>
      </c>
    </row>
    <row r="63" ht="21" customHeight="1">
      <c r="A63" s="23" t="n"/>
      <c r="B63" s="24" t="n"/>
      <c r="C63" s="23" t="n"/>
      <c r="D63" s="25" t="n"/>
      <c r="E63" s="24" t="n"/>
      <c r="F63" s="24" t="n"/>
      <c r="G63" s="26" t="n"/>
      <c r="H63" s="26" t="n"/>
      <c r="I63" s="26" t="n"/>
      <c r="J63" s="14">
        <f>IF(OR($D63="",$G63=""),"",IFERROR($G63/$D63,""))</f>
        <v/>
      </c>
      <c r="K63" s="23" t="n"/>
      <c r="L63" s="24" t="n"/>
      <c r="M63" s="27" t="n"/>
      <c r="N63" s="14">
        <f>IF($G63="","",$G63-IF($H63="",0,$H63))</f>
        <v/>
      </c>
      <c r="O63" s="28">
        <f>IF($A63="","",IF($G63="","Review: missing budget",IF($F63="","Review: missing draw period",IF($L63="","Review: missing status",IF(AND($X$2&lt;&gt;"",$G63&gt;$X$2),"Review: large budget line",IF(AND($H63&lt;&gt;"",$H63&gt;$G63),"Review: forecast over budget",IF(AND($I63&lt;&gt;"",$H63&lt;&gt;"",$I63&gt;$H63),"Review: drawn over forecast",IF(AND($L63&lt;&gt;"Complete",$L63&lt;&gt;"Deferred",$M63=""),"Review: missing due date",IF(AND($M63&lt;&gt;"",$M63&lt;TODAY(),$L63&lt;&gt;"Complete",$L63&lt;&gt;"Deferred"),"Review: past due","")))))))))</f>
        <v/>
      </c>
      <c r="P63" s="23" t="n"/>
      <c r="R63">
        <f>IFERROR(IF(Assumptions!D62="","",Assumptions!D62),"")</f>
        <v/>
      </c>
      <c r="S63">
        <f>IFERROR(IF(Assumptions!E62="","",Assumptions!E62),"")</f>
        <v/>
      </c>
      <c r="T63">
        <f>IFERROR(IF(Assumptions!F62="","",Assumptions!F62),"")</f>
        <v/>
      </c>
      <c r="U63">
        <f>IFERROR(IF(Assumptions!G62="","",Assumptions!G62),"")</f>
        <v/>
      </c>
      <c r="V63">
        <f>IFERROR(IF(Assumptions!H62="","",Assumptions!H62),"")</f>
        <v/>
      </c>
    </row>
    <row r="64" ht="21" customHeight="1">
      <c r="A64" s="23" t="n"/>
      <c r="B64" s="24" t="n"/>
      <c r="C64" s="23" t="n"/>
      <c r="D64" s="25" t="n"/>
      <c r="E64" s="24" t="n"/>
      <c r="F64" s="24" t="n"/>
      <c r="G64" s="26" t="n"/>
      <c r="H64" s="26" t="n"/>
      <c r="I64" s="26" t="n"/>
      <c r="J64" s="18">
        <f>IF(OR($D64="",$G64=""),"",IFERROR($G64/$D64,""))</f>
        <v/>
      </c>
      <c r="K64" s="23" t="n"/>
      <c r="L64" s="24" t="n"/>
      <c r="M64" s="27" t="n"/>
      <c r="N64" s="18">
        <f>IF($G64="","",$G64-IF($H64="",0,$H64))</f>
        <v/>
      </c>
      <c r="O64" s="29">
        <f>IF($A64="","",IF($G64="","Review: missing budget",IF($F64="","Review: missing draw period",IF($L64="","Review: missing status",IF(AND($X$2&lt;&gt;"",$G64&gt;$X$2),"Review: large budget line",IF(AND($H64&lt;&gt;"",$H64&gt;$G64),"Review: forecast over budget",IF(AND($I64&lt;&gt;"",$H64&lt;&gt;"",$I64&gt;$H64),"Review: drawn over forecast",IF(AND($L64&lt;&gt;"Complete",$L64&lt;&gt;"Deferred",$M64=""),"Review: missing due date",IF(AND($M64&lt;&gt;"",$M64&lt;TODAY(),$L64&lt;&gt;"Complete",$L64&lt;&gt;"Deferred"),"Review: past due","")))))))))</f>
        <v/>
      </c>
      <c r="P64" s="23" t="n"/>
      <c r="R64">
        <f>IFERROR(IF(Assumptions!D63="","",Assumptions!D63),"")</f>
        <v/>
      </c>
      <c r="S64">
        <f>IFERROR(IF(Assumptions!E63="","",Assumptions!E63),"")</f>
        <v/>
      </c>
      <c r="T64">
        <f>IFERROR(IF(Assumptions!F63="","",Assumptions!F63),"")</f>
        <v/>
      </c>
      <c r="U64">
        <f>IFERROR(IF(Assumptions!G63="","",Assumptions!G63),"")</f>
        <v/>
      </c>
      <c r="V64">
        <f>IFERROR(IF(Assumptions!H63="","",Assumptions!H63),"")</f>
        <v/>
      </c>
    </row>
    <row r="65" ht="21" customHeight="1">
      <c r="A65" s="23" t="n"/>
      <c r="B65" s="24" t="n"/>
      <c r="C65" s="23" t="n"/>
      <c r="D65" s="25" t="n"/>
      <c r="E65" s="24" t="n"/>
      <c r="F65" s="24" t="n"/>
      <c r="G65" s="26" t="n"/>
      <c r="H65" s="26" t="n"/>
      <c r="I65" s="26" t="n"/>
      <c r="J65" s="14">
        <f>IF(OR($D65="",$G65=""),"",IFERROR($G65/$D65,""))</f>
        <v/>
      </c>
      <c r="K65" s="23" t="n"/>
      <c r="L65" s="24" t="n"/>
      <c r="M65" s="27" t="n"/>
      <c r="N65" s="14">
        <f>IF($G65="","",$G65-IF($H65="",0,$H65))</f>
        <v/>
      </c>
      <c r="O65" s="28">
        <f>IF($A65="","",IF($G65="","Review: missing budget",IF($F65="","Review: missing draw period",IF($L65="","Review: missing status",IF(AND($X$2&lt;&gt;"",$G65&gt;$X$2),"Review: large budget line",IF(AND($H65&lt;&gt;"",$H65&gt;$G65),"Review: forecast over budget",IF(AND($I65&lt;&gt;"",$H65&lt;&gt;"",$I65&gt;$H65),"Review: drawn over forecast",IF(AND($L65&lt;&gt;"Complete",$L65&lt;&gt;"Deferred",$M65=""),"Review: missing due date",IF(AND($M65&lt;&gt;"",$M65&lt;TODAY(),$L65&lt;&gt;"Complete",$L65&lt;&gt;"Deferred"),"Review: past due","")))))))))</f>
        <v/>
      </c>
      <c r="P65" s="23" t="n"/>
      <c r="R65">
        <f>IFERROR(IF(Assumptions!D64="","",Assumptions!D64),"")</f>
        <v/>
      </c>
      <c r="S65">
        <f>IFERROR(IF(Assumptions!E64="","",Assumptions!E64),"")</f>
        <v/>
      </c>
      <c r="T65">
        <f>IFERROR(IF(Assumptions!F64="","",Assumptions!F64),"")</f>
        <v/>
      </c>
      <c r="U65">
        <f>IFERROR(IF(Assumptions!G64="","",Assumptions!G64),"")</f>
        <v/>
      </c>
      <c r="V65">
        <f>IFERROR(IF(Assumptions!H64="","",Assumptions!H64),"")</f>
        <v/>
      </c>
    </row>
    <row r="66" ht="21" customHeight="1">
      <c r="A66" s="23" t="n"/>
      <c r="B66" s="24" t="n"/>
      <c r="C66" s="23" t="n"/>
      <c r="D66" s="25" t="n"/>
      <c r="E66" s="24" t="n"/>
      <c r="F66" s="24" t="n"/>
      <c r="G66" s="26" t="n"/>
      <c r="H66" s="26" t="n"/>
      <c r="I66" s="26" t="n"/>
      <c r="J66" s="18">
        <f>IF(OR($D66="",$G66=""),"",IFERROR($G66/$D66,""))</f>
        <v/>
      </c>
      <c r="K66" s="23" t="n"/>
      <c r="L66" s="24" t="n"/>
      <c r="M66" s="27" t="n"/>
      <c r="N66" s="18">
        <f>IF($G66="","",$G66-IF($H66="",0,$H66))</f>
        <v/>
      </c>
      <c r="O66" s="29">
        <f>IF($A66="","",IF($G66="","Review: missing budget",IF($F66="","Review: missing draw period",IF($L66="","Review: missing status",IF(AND($X$2&lt;&gt;"",$G66&gt;$X$2),"Review: large budget line",IF(AND($H66&lt;&gt;"",$H66&gt;$G66),"Review: forecast over budget",IF(AND($I66&lt;&gt;"",$H66&lt;&gt;"",$I66&gt;$H66),"Review: drawn over forecast",IF(AND($L66&lt;&gt;"Complete",$L66&lt;&gt;"Deferred",$M66=""),"Review: missing due date",IF(AND($M66&lt;&gt;"",$M66&lt;TODAY(),$L66&lt;&gt;"Complete",$L66&lt;&gt;"Deferred"),"Review: past due","")))))))))</f>
        <v/>
      </c>
      <c r="P66" s="23" t="n"/>
      <c r="R66">
        <f>IFERROR(IF(Assumptions!D65="","",Assumptions!D65),"")</f>
        <v/>
      </c>
      <c r="S66">
        <f>IFERROR(IF(Assumptions!E65="","",Assumptions!E65),"")</f>
        <v/>
      </c>
      <c r="T66">
        <f>IFERROR(IF(Assumptions!F65="","",Assumptions!F65),"")</f>
        <v/>
      </c>
      <c r="U66">
        <f>IFERROR(IF(Assumptions!G65="","",Assumptions!G65),"")</f>
        <v/>
      </c>
      <c r="V66">
        <f>IFERROR(IF(Assumptions!H65="","",Assumptions!H65),"")</f>
        <v/>
      </c>
    </row>
    <row r="67" ht="21" customHeight="1">
      <c r="A67" s="23" t="n"/>
      <c r="B67" s="24" t="n"/>
      <c r="C67" s="23" t="n"/>
      <c r="D67" s="25" t="n"/>
      <c r="E67" s="24" t="n"/>
      <c r="F67" s="24" t="n"/>
      <c r="G67" s="26" t="n"/>
      <c r="H67" s="26" t="n"/>
      <c r="I67" s="26" t="n"/>
      <c r="J67" s="14">
        <f>IF(OR($D67="",$G67=""),"",IFERROR($G67/$D67,""))</f>
        <v/>
      </c>
      <c r="K67" s="23" t="n"/>
      <c r="L67" s="24" t="n"/>
      <c r="M67" s="27" t="n"/>
      <c r="N67" s="14">
        <f>IF($G67="","",$G67-IF($H67="",0,$H67))</f>
        <v/>
      </c>
      <c r="O67" s="28">
        <f>IF($A67="","",IF($G67="","Review: missing budget",IF($F67="","Review: missing draw period",IF($L67="","Review: missing status",IF(AND($X$2&lt;&gt;"",$G67&gt;$X$2),"Review: large budget line",IF(AND($H67&lt;&gt;"",$H67&gt;$G67),"Review: forecast over budget",IF(AND($I67&lt;&gt;"",$H67&lt;&gt;"",$I67&gt;$H67),"Review: drawn over forecast",IF(AND($L67&lt;&gt;"Complete",$L67&lt;&gt;"Deferred",$M67=""),"Review: missing due date",IF(AND($M67&lt;&gt;"",$M67&lt;TODAY(),$L67&lt;&gt;"Complete",$L67&lt;&gt;"Deferred"),"Review: past due","")))))))))</f>
        <v/>
      </c>
      <c r="P67" s="23" t="n"/>
      <c r="R67">
        <f>IFERROR(IF(Assumptions!D66="","",Assumptions!D66),"")</f>
        <v/>
      </c>
      <c r="S67">
        <f>IFERROR(IF(Assumptions!E66="","",Assumptions!E66),"")</f>
        <v/>
      </c>
      <c r="T67">
        <f>IFERROR(IF(Assumptions!F66="","",Assumptions!F66),"")</f>
        <v/>
      </c>
      <c r="U67">
        <f>IFERROR(IF(Assumptions!G66="","",Assumptions!G66),"")</f>
        <v/>
      </c>
      <c r="V67">
        <f>IFERROR(IF(Assumptions!H66="","",Assumptions!H66),"")</f>
        <v/>
      </c>
    </row>
    <row r="68" ht="21" customHeight="1">
      <c r="A68" s="23" t="n"/>
      <c r="B68" s="24" t="n"/>
      <c r="C68" s="23" t="n"/>
      <c r="D68" s="25" t="n"/>
      <c r="E68" s="24" t="n"/>
      <c r="F68" s="24" t="n"/>
      <c r="G68" s="26" t="n"/>
      <c r="H68" s="26" t="n"/>
      <c r="I68" s="26" t="n"/>
      <c r="J68" s="18">
        <f>IF(OR($D68="",$G68=""),"",IFERROR($G68/$D68,""))</f>
        <v/>
      </c>
      <c r="K68" s="23" t="n"/>
      <c r="L68" s="24" t="n"/>
      <c r="M68" s="27" t="n"/>
      <c r="N68" s="18">
        <f>IF($G68="","",$G68-IF($H68="",0,$H68))</f>
        <v/>
      </c>
      <c r="O68" s="29">
        <f>IF($A68="","",IF($G68="","Review: missing budget",IF($F68="","Review: missing draw period",IF($L68="","Review: missing status",IF(AND($X$2&lt;&gt;"",$G68&gt;$X$2),"Review: large budget line",IF(AND($H68&lt;&gt;"",$H68&gt;$G68),"Review: forecast over budget",IF(AND($I68&lt;&gt;"",$H68&lt;&gt;"",$I68&gt;$H68),"Review: drawn over forecast",IF(AND($L68&lt;&gt;"Complete",$L68&lt;&gt;"Deferred",$M68=""),"Review: missing due date",IF(AND($M68&lt;&gt;"",$M68&lt;TODAY(),$L68&lt;&gt;"Complete",$L68&lt;&gt;"Deferred"),"Review: past due","")))))))))</f>
        <v/>
      </c>
      <c r="P68" s="23" t="n"/>
      <c r="R68">
        <f>IFERROR(IF(Assumptions!D67="","",Assumptions!D67),"")</f>
        <v/>
      </c>
      <c r="S68">
        <f>IFERROR(IF(Assumptions!E67="","",Assumptions!E67),"")</f>
        <v/>
      </c>
      <c r="T68">
        <f>IFERROR(IF(Assumptions!F67="","",Assumptions!F67),"")</f>
        <v/>
      </c>
      <c r="U68">
        <f>IFERROR(IF(Assumptions!G67="","",Assumptions!G67),"")</f>
        <v/>
      </c>
      <c r="V68">
        <f>IFERROR(IF(Assumptions!H67="","",Assumptions!H67),"")</f>
        <v/>
      </c>
    </row>
    <row r="69" ht="21" customHeight="1">
      <c r="A69" s="23" t="n"/>
      <c r="B69" s="24" t="n"/>
      <c r="C69" s="23" t="n"/>
      <c r="D69" s="25" t="n"/>
      <c r="E69" s="24" t="n"/>
      <c r="F69" s="24" t="n"/>
      <c r="G69" s="26" t="n"/>
      <c r="H69" s="26" t="n"/>
      <c r="I69" s="26" t="n"/>
      <c r="J69" s="14">
        <f>IF(OR($D69="",$G69=""),"",IFERROR($G69/$D69,""))</f>
        <v/>
      </c>
      <c r="K69" s="23" t="n"/>
      <c r="L69" s="24" t="n"/>
      <c r="M69" s="27" t="n"/>
      <c r="N69" s="14">
        <f>IF($G69="","",$G69-IF($H69="",0,$H69))</f>
        <v/>
      </c>
      <c r="O69" s="28">
        <f>IF($A69="","",IF($G69="","Review: missing budget",IF($F69="","Review: missing draw period",IF($L69="","Review: missing status",IF(AND($X$2&lt;&gt;"",$G69&gt;$X$2),"Review: large budget line",IF(AND($H69&lt;&gt;"",$H69&gt;$G69),"Review: forecast over budget",IF(AND($I69&lt;&gt;"",$H69&lt;&gt;"",$I69&gt;$H69),"Review: drawn over forecast",IF(AND($L69&lt;&gt;"Complete",$L69&lt;&gt;"Deferred",$M69=""),"Review: missing due date",IF(AND($M69&lt;&gt;"",$M69&lt;TODAY(),$L69&lt;&gt;"Complete",$L69&lt;&gt;"Deferred"),"Review: past due","")))))))))</f>
        <v/>
      </c>
      <c r="P69" s="23" t="n"/>
      <c r="R69">
        <f>IFERROR(IF(Assumptions!D68="","",Assumptions!D68),"")</f>
        <v/>
      </c>
      <c r="S69">
        <f>IFERROR(IF(Assumptions!E68="","",Assumptions!E68),"")</f>
        <v/>
      </c>
      <c r="T69">
        <f>IFERROR(IF(Assumptions!F68="","",Assumptions!F68),"")</f>
        <v/>
      </c>
      <c r="U69">
        <f>IFERROR(IF(Assumptions!G68="","",Assumptions!G68),"")</f>
        <v/>
      </c>
      <c r="V69">
        <f>IFERROR(IF(Assumptions!H68="","",Assumptions!H68),"")</f>
        <v/>
      </c>
    </row>
    <row r="70" ht="21" customHeight="1">
      <c r="A70" s="23" t="n"/>
      <c r="B70" s="24" t="n"/>
      <c r="C70" s="23" t="n"/>
      <c r="D70" s="25" t="n"/>
      <c r="E70" s="24" t="n"/>
      <c r="F70" s="24" t="n"/>
      <c r="G70" s="26" t="n"/>
      <c r="H70" s="26" t="n"/>
      <c r="I70" s="26" t="n"/>
      <c r="J70" s="18">
        <f>IF(OR($D70="",$G70=""),"",IFERROR($G70/$D70,""))</f>
        <v/>
      </c>
      <c r="K70" s="23" t="n"/>
      <c r="L70" s="24" t="n"/>
      <c r="M70" s="27" t="n"/>
      <c r="N70" s="18">
        <f>IF($G70="","",$G70-IF($H70="",0,$H70))</f>
        <v/>
      </c>
      <c r="O70" s="29">
        <f>IF($A70="","",IF($G70="","Review: missing budget",IF($F70="","Review: missing draw period",IF($L70="","Review: missing status",IF(AND($X$2&lt;&gt;"",$G70&gt;$X$2),"Review: large budget line",IF(AND($H70&lt;&gt;"",$H70&gt;$G70),"Review: forecast over budget",IF(AND($I70&lt;&gt;"",$H70&lt;&gt;"",$I70&gt;$H70),"Review: drawn over forecast",IF(AND($L70&lt;&gt;"Complete",$L70&lt;&gt;"Deferred",$M70=""),"Review: missing due date",IF(AND($M70&lt;&gt;"",$M70&lt;TODAY(),$L70&lt;&gt;"Complete",$L70&lt;&gt;"Deferred"),"Review: past due","")))))))))</f>
        <v/>
      </c>
      <c r="P70" s="23" t="n"/>
      <c r="R70">
        <f>IFERROR(IF(Assumptions!D69="","",Assumptions!D69),"")</f>
        <v/>
      </c>
      <c r="S70">
        <f>IFERROR(IF(Assumptions!E69="","",Assumptions!E69),"")</f>
        <v/>
      </c>
      <c r="T70">
        <f>IFERROR(IF(Assumptions!F69="","",Assumptions!F69),"")</f>
        <v/>
      </c>
      <c r="U70">
        <f>IFERROR(IF(Assumptions!G69="","",Assumptions!G69),"")</f>
        <v/>
      </c>
      <c r="V70">
        <f>IFERROR(IF(Assumptions!H69="","",Assumptions!H69),"")</f>
        <v/>
      </c>
    </row>
    <row r="71" ht="21" customHeight="1">
      <c r="A71" s="23" t="n"/>
      <c r="B71" s="24" t="n"/>
      <c r="C71" s="23" t="n"/>
      <c r="D71" s="25" t="n"/>
      <c r="E71" s="24" t="n"/>
      <c r="F71" s="24" t="n"/>
      <c r="G71" s="26" t="n"/>
      <c r="H71" s="26" t="n"/>
      <c r="I71" s="26" t="n"/>
      <c r="J71" s="14">
        <f>IF(OR($D71="",$G71=""),"",IFERROR($G71/$D71,""))</f>
        <v/>
      </c>
      <c r="K71" s="23" t="n"/>
      <c r="L71" s="24" t="n"/>
      <c r="M71" s="27" t="n"/>
      <c r="N71" s="14">
        <f>IF($G71="","",$G71-IF($H71="",0,$H71))</f>
        <v/>
      </c>
      <c r="O71" s="28">
        <f>IF($A71="","",IF($G71="","Review: missing budget",IF($F71="","Review: missing draw period",IF($L71="","Review: missing status",IF(AND($X$2&lt;&gt;"",$G71&gt;$X$2),"Review: large budget line",IF(AND($H71&lt;&gt;"",$H71&gt;$G71),"Review: forecast over budget",IF(AND($I71&lt;&gt;"",$H71&lt;&gt;"",$I71&gt;$H71),"Review: drawn over forecast",IF(AND($L71&lt;&gt;"Complete",$L71&lt;&gt;"Deferred",$M71=""),"Review: missing due date",IF(AND($M71&lt;&gt;"",$M71&lt;TODAY(),$L71&lt;&gt;"Complete",$L71&lt;&gt;"Deferred"),"Review: past due","")))))))))</f>
        <v/>
      </c>
      <c r="P71" s="23" t="n"/>
      <c r="R71">
        <f>IFERROR(IF(Assumptions!D70="","",Assumptions!D70),"")</f>
        <v/>
      </c>
      <c r="S71">
        <f>IFERROR(IF(Assumptions!E70="","",Assumptions!E70),"")</f>
        <v/>
      </c>
      <c r="T71">
        <f>IFERROR(IF(Assumptions!F70="","",Assumptions!F70),"")</f>
        <v/>
      </c>
      <c r="U71">
        <f>IFERROR(IF(Assumptions!G70="","",Assumptions!G70),"")</f>
        <v/>
      </c>
      <c r="V71">
        <f>IFERROR(IF(Assumptions!H70="","",Assumptions!H70),"")</f>
        <v/>
      </c>
    </row>
    <row r="72" ht="21" customHeight="1">
      <c r="A72" s="23" t="n"/>
      <c r="B72" s="24" t="n"/>
      <c r="C72" s="23" t="n"/>
      <c r="D72" s="25" t="n"/>
      <c r="E72" s="24" t="n"/>
      <c r="F72" s="24" t="n"/>
      <c r="G72" s="26" t="n"/>
      <c r="H72" s="26" t="n"/>
      <c r="I72" s="26" t="n"/>
      <c r="J72" s="18">
        <f>IF(OR($D72="",$G72=""),"",IFERROR($G72/$D72,""))</f>
        <v/>
      </c>
      <c r="K72" s="23" t="n"/>
      <c r="L72" s="24" t="n"/>
      <c r="M72" s="27" t="n"/>
      <c r="N72" s="18">
        <f>IF($G72="","",$G72-IF($H72="",0,$H72))</f>
        <v/>
      </c>
      <c r="O72" s="29">
        <f>IF($A72="","",IF($G72="","Review: missing budget",IF($F72="","Review: missing draw period",IF($L72="","Review: missing status",IF(AND($X$2&lt;&gt;"",$G72&gt;$X$2),"Review: large budget line",IF(AND($H72&lt;&gt;"",$H72&gt;$G72),"Review: forecast over budget",IF(AND($I72&lt;&gt;"",$H72&lt;&gt;"",$I72&gt;$H72),"Review: drawn over forecast",IF(AND($L72&lt;&gt;"Complete",$L72&lt;&gt;"Deferred",$M72=""),"Review: missing due date",IF(AND($M72&lt;&gt;"",$M72&lt;TODAY(),$L72&lt;&gt;"Complete",$L72&lt;&gt;"Deferred"),"Review: past due","")))))))))</f>
        <v/>
      </c>
      <c r="P72" s="23" t="n"/>
      <c r="R72">
        <f>IFERROR(IF(Assumptions!D71="","",Assumptions!D71),"")</f>
        <v/>
      </c>
      <c r="S72">
        <f>IFERROR(IF(Assumptions!E71="","",Assumptions!E71),"")</f>
        <v/>
      </c>
      <c r="T72">
        <f>IFERROR(IF(Assumptions!F71="","",Assumptions!F71),"")</f>
        <v/>
      </c>
      <c r="U72">
        <f>IFERROR(IF(Assumptions!G71="","",Assumptions!G71),"")</f>
        <v/>
      </c>
      <c r="V72">
        <f>IFERROR(IF(Assumptions!H71="","",Assumptions!H71),"")</f>
        <v/>
      </c>
    </row>
    <row r="73" ht="21" customHeight="1">
      <c r="A73" s="23" t="n"/>
      <c r="B73" s="24" t="n"/>
      <c r="C73" s="23" t="n"/>
      <c r="D73" s="25" t="n"/>
      <c r="E73" s="24" t="n"/>
      <c r="F73" s="24" t="n"/>
      <c r="G73" s="26" t="n"/>
      <c r="H73" s="26" t="n"/>
      <c r="I73" s="26" t="n"/>
      <c r="J73" s="14">
        <f>IF(OR($D73="",$G73=""),"",IFERROR($G73/$D73,""))</f>
        <v/>
      </c>
      <c r="K73" s="23" t="n"/>
      <c r="L73" s="24" t="n"/>
      <c r="M73" s="27" t="n"/>
      <c r="N73" s="14">
        <f>IF($G73="","",$G73-IF($H73="",0,$H73))</f>
        <v/>
      </c>
      <c r="O73" s="28">
        <f>IF($A73="","",IF($G73="","Review: missing budget",IF($F73="","Review: missing draw period",IF($L73="","Review: missing status",IF(AND($X$2&lt;&gt;"",$G73&gt;$X$2),"Review: large budget line",IF(AND($H73&lt;&gt;"",$H73&gt;$G73),"Review: forecast over budget",IF(AND($I73&lt;&gt;"",$H73&lt;&gt;"",$I73&gt;$H73),"Review: drawn over forecast",IF(AND($L73&lt;&gt;"Complete",$L73&lt;&gt;"Deferred",$M73=""),"Review: missing due date",IF(AND($M73&lt;&gt;"",$M73&lt;TODAY(),$L73&lt;&gt;"Complete",$L73&lt;&gt;"Deferred"),"Review: past due","")))))))))</f>
        <v/>
      </c>
      <c r="P73" s="23" t="n"/>
      <c r="R73">
        <f>IFERROR(IF(Assumptions!D72="","",Assumptions!D72),"")</f>
        <v/>
      </c>
      <c r="S73">
        <f>IFERROR(IF(Assumptions!E72="","",Assumptions!E72),"")</f>
        <v/>
      </c>
      <c r="T73">
        <f>IFERROR(IF(Assumptions!F72="","",Assumptions!F72),"")</f>
        <v/>
      </c>
      <c r="U73">
        <f>IFERROR(IF(Assumptions!G72="","",Assumptions!G72),"")</f>
        <v/>
      </c>
      <c r="V73">
        <f>IFERROR(IF(Assumptions!H72="","",Assumptions!H72),"")</f>
        <v/>
      </c>
    </row>
    <row r="74" ht="21" customHeight="1">
      <c r="A74" s="23" t="n"/>
      <c r="B74" s="24" t="n"/>
      <c r="C74" s="23" t="n"/>
      <c r="D74" s="25" t="n"/>
      <c r="E74" s="24" t="n"/>
      <c r="F74" s="24" t="n"/>
      <c r="G74" s="26" t="n"/>
      <c r="H74" s="26" t="n"/>
      <c r="I74" s="26" t="n"/>
      <c r="J74" s="18">
        <f>IF(OR($D74="",$G74=""),"",IFERROR($G74/$D74,""))</f>
        <v/>
      </c>
      <c r="K74" s="23" t="n"/>
      <c r="L74" s="24" t="n"/>
      <c r="M74" s="27" t="n"/>
      <c r="N74" s="18">
        <f>IF($G74="","",$G74-IF($H74="",0,$H74))</f>
        <v/>
      </c>
      <c r="O74" s="29">
        <f>IF($A74="","",IF($G74="","Review: missing budget",IF($F74="","Review: missing draw period",IF($L74="","Review: missing status",IF(AND($X$2&lt;&gt;"",$G74&gt;$X$2),"Review: large budget line",IF(AND($H74&lt;&gt;"",$H74&gt;$G74),"Review: forecast over budget",IF(AND($I74&lt;&gt;"",$H74&lt;&gt;"",$I74&gt;$H74),"Review: drawn over forecast",IF(AND($L74&lt;&gt;"Complete",$L74&lt;&gt;"Deferred",$M74=""),"Review: missing due date",IF(AND($M74&lt;&gt;"",$M74&lt;TODAY(),$L74&lt;&gt;"Complete",$L74&lt;&gt;"Deferred"),"Review: past due","")))))))))</f>
        <v/>
      </c>
      <c r="P74" s="23" t="n"/>
      <c r="R74">
        <f>IFERROR(IF(Assumptions!D73="","",Assumptions!D73),"")</f>
        <v/>
      </c>
      <c r="S74">
        <f>IFERROR(IF(Assumptions!E73="","",Assumptions!E73),"")</f>
        <v/>
      </c>
      <c r="T74">
        <f>IFERROR(IF(Assumptions!F73="","",Assumptions!F73),"")</f>
        <v/>
      </c>
      <c r="U74">
        <f>IFERROR(IF(Assumptions!G73="","",Assumptions!G73),"")</f>
        <v/>
      </c>
      <c r="V74">
        <f>IFERROR(IF(Assumptions!H73="","",Assumptions!H73),"")</f>
        <v/>
      </c>
    </row>
    <row r="75" ht="21" customHeight="1">
      <c r="A75" s="23" t="n"/>
      <c r="B75" s="24" t="n"/>
      <c r="C75" s="23" t="n"/>
      <c r="D75" s="25" t="n"/>
      <c r="E75" s="24" t="n"/>
      <c r="F75" s="24" t="n"/>
      <c r="G75" s="26" t="n"/>
      <c r="H75" s="26" t="n"/>
      <c r="I75" s="26" t="n"/>
      <c r="J75" s="14">
        <f>IF(OR($D75="",$G75=""),"",IFERROR($G75/$D75,""))</f>
        <v/>
      </c>
      <c r="K75" s="23" t="n"/>
      <c r="L75" s="24" t="n"/>
      <c r="M75" s="27" t="n"/>
      <c r="N75" s="14">
        <f>IF($G75="","",$G75-IF($H75="",0,$H75))</f>
        <v/>
      </c>
      <c r="O75" s="28">
        <f>IF($A75="","",IF($G75="","Review: missing budget",IF($F75="","Review: missing draw period",IF($L75="","Review: missing status",IF(AND($X$2&lt;&gt;"",$G75&gt;$X$2),"Review: large budget line",IF(AND($H75&lt;&gt;"",$H75&gt;$G75),"Review: forecast over budget",IF(AND($I75&lt;&gt;"",$H75&lt;&gt;"",$I75&gt;$H75),"Review: drawn over forecast",IF(AND($L75&lt;&gt;"Complete",$L75&lt;&gt;"Deferred",$M75=""),"Review: missing due date",IF(AND($M75&lt;&gt;"",$M75&lt;TODAY(),$L75&lt;&gt;"Complete",$L75&lt;&gt;"Deferred"),"Review: past due","")))))))))</f>
        <v/>
      </c>
      <c r="P75" s="23" t="n"/>
      <c r="R75">
        <f>IFERROR(IF(Assumptions!D74="","",Assumptions!D74),"")</f>
        <v/>
      </c>
      <c r="S75">
        <f>IFERROR(IF(Assumptions!E74="","",Assumptions!E74),"")</f>
        <v/>
      </c>
      <c r="T75">
        <f>IFERROR(IF(Assumptions!F74="","",Assumptions!F74),"")</f>
        <v/>
      </c>
      <c r="U75">
        <f>IFERROR(IF(Assumptions!G74="","",Assumptions!G74),"")</f>
        <v/>
      </c>
      <c r="V75">
        <f>IFERROR(IF(Assumptions!H74="","",Assumptions!H74),"")</f>
        <v/>
      </c>
    </row>
    <row r="76" ht="21" customHeight="1">
      <c r="A76" s="23" t="n"/>
      <c r="B76" s="24" t="n"/>
      <c r="C76" s="23" t="n"/>
      <c r="D76" s="25" t="n"/>
      <c r="E76" s="24" t="n"/>
      <c r="F76" s="24" t="n"/>
      <c r="G76" s="26" t="n"/>
      <c r="H76" s="26" t="n"/>
      <c r="I76" s="26" t="n"/>
      <c r="J76" s="18">
        <f>IF(OR($D76="",$G76=""),"",IFERROR($G76/$D76,""))</f>
        <v/>
      </c>
      <c r="K76" s="23" t="n"/>
      <c r="L76" s="24" t="n"/>
      <c r="M76" s="27" t="n"/>
      <c r="N76" s="18">
        <f>IF($G76="","",$G76-IF($H76="",0,$H76))</f>
        <v/>
      </c>
      <c r="O76" s="29">
        <f>IF($A76="","",IF($G76="","Review: missing budget",IF($F76="","Review: missing draw period",IF($L76="","Review: missing status",IF(AND($X$2&lt;&gt;"",$G76&gt;$X$2),"Review: large budget line",IF(AND($H76&lt;&gt;"",$H76&gt;$G76),"Review: forecast over budget",IF(AND($I76&lt;&gt;"",$H76&lt;&gt;"",$I76&gt;$H76),"Review: drawn over forecast",IF(AND($L76&lt;&gt;"Complete",$L76&lt;&gt;"Deferred",$M76=""),"Review: missing due date",IF(AND($M76&lt;&gt;"",$M76&lt;TODAY(),$L76&lt;&gt;"Complete",$L76&lt;&gt;"Deferred"),"Review: past due","")))))))))</f>
        <v/>
      </c>
      <c r="P76" s="23" t="n"/>
      <c r="R76">
        <f>IFERROR(IF(Assumptions!D75="","",Assumptions!D75),"")</f>
        <v/>
      </c>
      <c r="S76">
        <f>IFERROR(IF(Assumptions!E75="","",Assumptions!E75),"")</f>
        <v/>
      </c>
      <c r="T76">
        <f>IFERROR(IF(Assumptions!F75="","",Assumptions!F75),"")</f>
        <v/>
      </c>
      <c r="U76">
        <f>IFERROR(IF(Assumptions!G75="","",Assumptions!G75),"")</f>
        <v/>
      </c>
      <c r="V76">
        <f>IFERROR(IF(Assumptions!H75="","",Assumptions!H75),"")</f>
        <v/>
      </c>
    </row>
    <row r="77" ht="21" customHeight="1">
      <c r="A77" s="23" t="n"/>
      <c r="B77" s="24" t="n"/>
      <c r="C77" s="23" t="n"/>
      <c r="D77" s="25" t="n"/>
      <c r="E77" s="24" t="n"/>
      <c r="F77" s="24" t="n"/>
      <c r="G77" s="26" t="n"/>
      <c r="H77" s="26" t="n"/>
      <c r="I77" s="26" t="n"/>
      <c r="J77" s="14">
        <f>IF(OR($D77="",$G77=""),"",IFERROR($G77/$D77,""))</f>
        <v/>
      </c>
      <c r="K77" s="23" t="n"/>
      <c r="L77" s="24" t="n"/>
      <c r="M77" s="27" t="n"/>
      <c r="N77" s="14">
        <f>IF($G77="","",$G77-IF($H77="",0,$H77))</f>
        <v/>
      </c>
      <c r="O77" s="28">
        <f>IF($A77="","",IF($G77="","Review: missing budget",IF($F77="","Review: missing draw period",IF($L77="","Review: missing status",IF(AND($X$2&lt;&gt;"",$G77&gt;$X$2),"Review: large budget line",IF(AND($H77&lt;&gt;"",$H77&gt;$G77),"Review: forecast over budget",IF(AND($I77&lt;&gt;"",$H77&lt;&gt;"",$I77&gt;$H77),"Review: drawn over forecast",IF(AND($L77&lt;&gt;"Complete",$L77&lt;&gt;"Deferred",$M77=""),"Review: missing due date",IF(AND($M77&lt;&gt;"",$M77&lt;TODAY(),$L77&lt;&gt;"Complete",$L77&lt;&gt;"Deferred"),"Review: past due","")))))))))</f>
        <v/>
      </c>
      <c r="P77" s="23" t="n"/>
      <c r="R77">
        <f>IFERROR(IF(Assumptions!D76="","",Assumptions!D76),"")</f>
        <v/>
      </c>
      <c r="S77">
        <f>IFERROR(IF(Assumptions!E76="","",Assumptions!E76),"")</f>
        <v/>
      </c>
      <c r="T77">
        <f>IFERROR(IF(Assumptions!F76="","",Assumptions!F76),"")</f>
        <v/>
      </c>
      <c r="U77">
        <f>IFERROR(IF(Assumptions!G76="","",Assumptions!G76),"")</f>
        <v/>
      </c>
      <c r="V77">
        <f>IFERROR(IF(Assumptions!H76="","",Assumptions!H76),"")</f>
        <v/>
      </c>
    </row>
    <row r="78" ht="21" customHeight="1">
      <c r="A78" s="23" t="n"/>
      <c r="B78" s="24" t="n"/>
      <c r="C78" s="23" t="n"/>
      <c r="D78" s="25" t="n"/>
      <c r="E78" s="24" t="n"/>
      <c r="F78" s="24" t="n"/>
      <c r="G78" s="26" t="n"/>
      <c r="H78" s="26" t="n"/>
      <c r="I78" s="26" t="n"/>
      <c r="J78" s="18">
        <f>IF(OR($D78="",$G78=""),"",IFERROR($G78/$D78,""))</f>
        <v/>
      </c>
      <c r="K78" s="23" t="n"/>
      <c r="L78" s="24" t="n"/>
      <c r="M78" s="27" t="n"/>
      <c r="N78" s="18">
        <f>IF($G78="","",$G78-IF($H78="",0,$H78))</f>
        <v/>
      </c>
      <c r="O78" s="29">
        <f>IF($A78="","",IF($G78="","Review: missing budget",IF($F78="","Review: missing draw period",IF($L78="","Review: missing status",IF(AND($X$2&lt;&gt;"",$G78&gt;$X$2),"Review: large budget line",IF(AND($H78&lt;&gt;"",$H78&gt;$G78),"Review: forecast over budget",IF(AND($I78&lt;&gt;"",$H78&lt;&gt;"",$I78&gt;$H78),"Review: drawn over forecast",IF(AND($L78&lt;&gt;"Complete",$L78&lt;&gt;"Deferred",$M78=""),"Review: missing due date",IF(AND($M78&lt;&gt;"",$M78&lt;TODAY(),$L78&lt;&gt;"Complete",$L78&lt;&gt;"Deferred"),"Review: past due","")))))))))</f>
        <v/>
      </c>
      <c r="P78" s="23" t="n"/>
      <c r="R78">
        <f>IFERROR(IF(Assumptions!D77="","",Assumptions!D77),"")</f>
        <v/>
      </c>
      <c r="S78">
        <f>IFERROR(IF(Assumptions!E77="","",Assumptions!E77),"")</f>
        <v/>
      </c>
      <c r="T78">
        <f>IFERROR(IF(Assumptions!F77="","",Assumptions!F77),"")</f>
        <v/>
      </c>
      <c r="U78">
        <f>IFERROR(IF(Assumptions!G77="","",Assumptions!G77),"")</f>
        <v/>
      </c>
      <c r="V78">
        <f>IFERROR(IF(Assumptions!H77="","",Assumptions!H77),"")</f>
        <v/>
      </c>
    </row>
    <row r="79" ht="21" customHeight="1">
      <c r="A79" s="23" t="n"/>
      <c r="B79" s="24" t="n"/>
      <c r="C79" s="23" t="n"/>
      <c r="D79" s="25" t="n"/>
      <c r="E79" s="24" t="n"/>
      <c r="F79" s="24" t="n"/>
      <c r="G79" s="26" t="n"/>
      <c r="H79" s="26" t="n"/>
      <c r="I79" s="26" t="n"/>
      <c r="J79" s="14">
        <f>IF(OR($D79="",$G79=""),"",IFERROR($G79/$D79,""))</f>
        <v/>
      </c>
      <c r="K79" s="23" t="n"/>
      <c r="L79" s="24" t="n"/>
      <c r="M79" s="27" t="n"/>
      <c r="N79" s="14">
        <f>IF($G79="","",$G79-IF($H79="",0,$H79))</f>
        <v/>
      </c>
      <c r="O79" s="28">
        <f>IF($A79="","",IF($G79="","Review: missing budget",IF($F79="","Review: missing draw period",IF($L79="","Review: missing status",IF(AND($X$2&lt;&gt;"",$G79&gt;$X$2),"Review: large budget line",IF(AND($H79&lt;&gt;"",$H79&gt;$G79),"Review: forecast over budget",IF(AND($I79&lt;&gt;"",$H79&lt;&gt;"",$I79&gt;$H79),"Review: drawn over forecast",IF(AND($L79&lt;&gt;"Complete",$L79&lt;&gt;"Deferred",$M79=""),"Review: missing due date",IF(AND($M79&lt;&gt;"",$M79&lt;TODAY(),$L79&lt;&gt;"Complete",$L79&lt;&gt;"Deferred"),"Review: past due","")))))))))</f>
        <v/>
      </c>
      <c r="P79" s="23" t="n"/>
      <c r="R79">
        <f>IFERROR(IF(Assumptions!D78="","",Assumptions!D78),"")</f>
        <v/>
      </c>
      <c r="S79">
        <f>IFERROR(IF(Assumptions!E78="","",Assumptions!E78),"")</f>
        <v/>
      </c>
      <c r="T79">
        <f>IFERROR(IF(Assumptions!F78="","",Assumptions!F78),"")</f>
        <v/>
      </c>
      <c r="U79">
        <f>IFERROR(IF(Assumptions!G78="","",Assumptions!G78),"")</f>
        <v/>
      </c>
      <c r="V79">
        <f>IFERROR(IF(Assumptions!H78="","",Assumptions!H78),"")</f>
        <v/>
      </c>
    </row>
    <row r="80" ht="21" customHeight="1">
      <c r="A80" s="23" t="n"/>
      <c r="B80" s="24" t="n"/>
      <c r="C80" s="23" t="n"/>
      <c r="D80" s="25" t="n"/>
      <c r="E80" s="24" t="n"/>
      <c r="F80" s="24" t="n"/>
      <c r="G80" s="26" t="n"/>
      <c r="H80" s="26" t="n"/>
      <c r="I80" s="26" t="n"/>
      <c r="J80" s="18">
        <f>IF(OR($D80="",$G80=""),"",IFERROR($G80/$D80,""))</f>
        <v/>
      </c>
      <c r="K80" s="23" t="n"/>
      <c r="L80" s="24" t="n"/>
      <c r="M80" s="27" t="n"/>
      <c r="N80" s="18">
        <f>IF($G80="","",$G80-IF($H80="",0,$H80))</f>
        <v/>
      </c>
      <c r="O80" s="29">
        <f>IF($A80="","",IF($G80="","Review: missing budget",IF($F80="","Review: missing draw period",IF($L80="","Review: missing status",IF(AND($X$2&lt;&gt;"",$G80&gt;$X$2),"Review: large budget line",IF(AND($H80&lt;&gt;"",$H80&gt;$G80),"Review: forecast over budget",IF(AND($I80&lt;&gt;"",$H80&lt;&gt;"",$I80&gt;$H80),"Review: drawn over forecast",IF(AND($L80&lt;&gt;"Complete",$L80&lt;&gt;"Deferred",$M80=""),"Review: missing due date",IF(AND($M80&lt;&gt;"",$M80&lt;TODAY(),$L80&lt;&gt;"Complete",$L80&lt;&gt;"Deferred"),"Review: past due","")))))))))</f>
        <v/>
      </c>
      <c r="P80" s="23" t="n"/>
      <c r="R80">
        <f>IFERROR(IF(Assumptions!D79="","",Assumptions!D79),"")</f>
        <v/>
      </c>
      <c r="S80">
        <f>IFERROR(IF(Assumptions!E79="","",Assumptions!E79),"")</f>
        <v/>
      </c>
      <c r="T80">
        <f>IFERROR(IF(Assumptions!F79="","",Assumptions!F79),"")</f>
        <v/>
      </c>
      <c r="U80">
        <f>IFERROR(IF(Assumptions!G79="","",Assumptions!G79),"")</f>
        <v/>
      </c>
      <c r="V80">
        <f>IFERROR(IF(Assumptions!H79="","",Assumptions!H79),"")</f>
        <v/>
      </c>
    </row>
    <row r="81" ht="21" customHeight="1">
      <c r="A81" s="23" t="n"/>
      <c r="B81" s="24" t="n"/>
      <c r="C81" s="23" t="n"/>
      <c r="D81" s="25" t="n"/>
      <c r="E81" s="24" t="n"/>
      <c r="F81" s="24" t="n"/>
      <c r="G81" s="26" t="n"/>
      <c r="H81" s="26" t="n"/>
      <c r="I81" s="26" t="n"/>
      <c r="J81" s="14">
        <f>IF(OR($D81="",$G81=""),"",IFERROR($G81/$D81,""))</f>
        <v/>
      </c>
      <c r="K81" s="23" t="n"/>
      <c r="L81" s="24" t="n"/>
      <c r="M81" s="27" t="n"/>
      <c r="N81" s="14">
        <f>IF($G81="","",$G81-IF($H81="",0,$H81))</f>
        <v/>
      </c>
      <c r="O81" s="28">
        <f>IF($A81="","",IF($G81="","Review: missing budget",IF($F81="","Review: missing draw period",IF($L81="","Review: missing status",IF(AND($X$2&lt;&gt;"",$G81&gt;$X$2),"Review: large budget line",IF(AND($H81&lt;&gt;"",$H81&gt;$G81),"Review: forecast over budget",IF(AND($I81&lt;&gt;"",$H81&lt;&gt;"",$I81&gt;$H81),"Review: drawn over forecast",IF(AND($L81&lt;&gt;"Complete",$L81&lt;&gt;"Deferred",$M81=""),"Review: missing due date",IF(AND($M81&lt;&gt;"",$M81&lt;TODAY(),$L81&lt;&gt;"Complete",$L81&lt;&gt;"Deferred"),"Review: past due","")))))))))</f>
        <v/>
      </c>
      <c r="P81" s="23" t="n"/>
      <c r="R81">
        <f>IFERROR(IF(Assumptions!D80="","",Assumptions!D80),"")</f>
        <v/>
      </c>
      <c r="S81">
        <f>IFERROR(IF(Assumptions!E80="","",Assumptions!E80),"")</f>
        <v/>
      </c>
      <c r="T81">
        <f>IFERROR(IF(Assumptions!F80="","",Assumptions!F80),"")</f>
        <v/>
      </c>
      <c r="U81">
        <f>IFERROR(IF(Assumptions!G80="","",Assumptions!G80),"")</f>
        <v/>
      </c>
      <c r="V81">
        <f>IFERROR(IF(Assumptions!H80="","",Assumptions!H80),"")</f>
        <v/>
      </c>
    </row>
    <row r="82" ht="21" customHeight="1">
      <c r="A82" s="23" t="n"/>
      <c r="B82" s="24" t="n"/>
      <c r="C82" s="23" t="n"/>
      <c r="D82" s="25" t="n"/>
      <c r="E82" s="24" t="n"/>
      <c r="F82" s="24" t="n"/>
      <c r="G82" s="26" t="n"/>
      <c r="H82" s="26" t="n"/>
      <c r="I82" s="26" t="n"/>
      <c r="J82" s="18">
        <f>IF(OR($D82="",$G82=""),"",IFERROR($G82/$D82,""))</f>
        <v/>
      </c>
      <c r="K82" s="23" t="n"/>
      <c r="L82" s="24" t="n"/>
      <c r="M82" s="27" t="n"/>
      <c r="N82" s="18">
        <f>IF($G82="","",$G82-IF($H82="",0,$H82))</f>
        <v/>
      </c>
      <c r="O82" s="29">
        <f>IF($A82="","",IF($G82="","Review: missing budget",IF($F82="","Review: missing draw period",IF($L82="","Review: missing status",IF(AND($X$2&lt;&gt;"",$G82&gt;$X$2),"Review: large budget line",IF(AND($H82&lt;&gt;"",$H82&gt;$G82),"Review: forecast over budget",IF(AND($I82&lt;&gt;"",$H82&lt;&gt;"",$I82&gt;$H82),"Review: drawn over forecast",IF(AND($L82&lt;&gt;"Complete",$L82&lt;&gt;"Deferred",$M82=""),"Review: missing due date",IF(AND($M82&lt;&gt;"",$M82&lt;TODAY(),$L82&lt;&gt;"Complete",$L82&lt;&gt;"Deferred"),"Review: past due","")))))))))</f>
        <v/>
      </c>
      <c r="P82" s="23" t="n"/>
      <c r="R82">
        <f>IFERROR(IF(Assumptions!D81="","",Assumptions!D81),"")</f>
        <v/>
      </c>
      <c r="S82">
        <f>IFERROR(IF(Assumptions!E81="","",Assumptions!E81),"")</f>
        <v/>
      </c>
      <c r="T82">
        <f>IFERROR(IF(Assumptions!F81="","",Assumptions!F81),"")</f>
        <v/>
      </c>
      <c r="U82">
        <f>IFERROR(IF(Assumptions!G81="","",Assumptions!G81),"")</f>
        <v/>
      </c>
      <c r="V82">
        <f>IFERROR(IF(Assumptions!H81="","",Assumptions!H81),"")</f>
        <v/>
      </c>
    </row>
    <row r="83" ht="21" customHeight="1">
      <c r="A83" s="23" t="n"/>
      <c r="B83" s="24" t="n"/>
      <c r="C83" s="23" t="n"/>
      <c r="D83" s="25" t="n"/>
      <c r="E83" s="24" t="n"/>
      <c r="F83" s="24" t="n"/>
      <c r="G83" s="26" t="n"/>
      <c r="H83" s="26" t="n"/>
      <c r="I83" s="26" t="n"/>
      <c r="J83" s="14">
        <f>IF(OR($D83="",$G83=""),"",IFERROR($G83/$D83,""))</f>
        <v/>
      </c>
      <c r="K83" s="23" t="n"/>
      <c r="L83" s="24" t="n"/>
      <c r="M83" s="27" t="n"/>
      <c r="N83" s="14">
        <f>IF($G83="","",$G83-IF($H83="",0,$H83))</f>
        <v/>
      </c>
      <c r="O83" s="28">
        <f>IF($A83="","",IF($G83="","Review: missing budget",IF($F83="","Review: missing draw period",IF($L83="","Review: missing status",IF(AND($X$2&lt;&gt;"",$G83&gt;$X$2),"Review: large budget line",IF(AND($H83&lt;&gt;"",$H83&gt;$G83),"Review: forecast over budget",IF(AND($I83&lt;&gt;"",$H83&lt;&gt;"",$I83&gt;$H83),"Review: drawn over forecast",IF(AND($L83&lt;&gt;"Complete",$L83&lt;&gt;"Deferred",$M83=""),"Review: missing due date",IF(AND($M83&lt;&gt;"",$M83&lt;TODAY(),$L83&lt;&gt;"Complete",$L83&lt;&gt;"Deferred"),"Review: past due","")))))))))</f>
        <v/>
      </c>
      <c r="P83" s="23" t="n"/>
      <c r="R83">
        <f>IFERROR(IF(Assumptions!D82="","",Assumptions!D82),"")</f>
        <v/>
      </c>
      <c r="S83">
        <f>IFERROR(IF(Assumptions!E82="","",Assumptions!E82),"")</f>
        <v/>
      </c>
      <c r="T83">
        <f>IFERROR(IF(Assumptions!F82="","",Assumptions!F82),"")</f>
        <v/>
      </c>
      <c r="U83">
        <f>IFERROR(IF(Assumptions!G82="","",Assumptions!G82),"")</f>
        <v/>
      </c>
      <c r="V83">
        <f>IFERROR(IF(Assumptions!H82="","",Assumptions!H82),"")</f>
        <v/>
      </c>
    </row>
    <row r="84" ht="21" customHeight="1">
      <c r="A84" s="23" t="n"/>
      <c r="B84" s="24" t="n"/>
      <c r="C84" s="23" t="n"/>
      <c r="D84" s="25" t="n"/>
      <c r="E84" s="24" t="n"/>
      <c r="F84" s="24" t="n"/>
      <c r="G84" s="26" t="n"/>
      <c r="H84" s="26" t="n"/>
      <c r="I84" s="26" t="n"/>
      <c r="J84" s="18">
        <f>IF(OR($D84="",$G84=""),"",IFERROR($G84/$D84,""))</f>
        <v/>
      </c>
      <c r="K84" s="23" t="n"/>
      <c r="L84" s="24" t="n"/>
      <c r="M84" s="27" t="n"/>
      <c r="N84" s="18">
        <f>IF($G84="","",$G84-IF($H84="",0,$H84))</f>
        <v/>
      </c>
      <c r="O84" s="29">
        <f>IF($A84="","",IF($G84="","Review: missing budget",IF($F84="","Review: missing draw period",IF($L84="","Review: missing status",IF(AND($X$2&lt;&gt;"",$G84&gt;$X$2),"Review: large budget line",IF(AND($H84&lt;&gt;"",$H84&gt;$G84),"Review: forecast over budget",IF(AND($I84&lt;&gt;"",$H84&lt;&gt;"",$I84&gt;$H84),"Review: drawn over forecast",IF(AND($L84&lt;&gt;"Complete",$L84&lt;&gt;"Deferred",$M84=""),"Review: missing due date",IF(AND($M84&lt;&gt;"",$M84&lt;TODAY(),$L84&lt;&gt;"Complete",$L84&lt;&gt;"Deferred"),"Review: past due","")))))))))</f>
        <v/>
      </c>
      <c r="P84" s="23" t="n"/>
      <c r="R84">
        <f>IFERROR(IF(Assumptions!D83="","",Assumptions!D83),"")</f>
        <v/>
      </c>
      <c r="S84">
        <f>IFERROR(IF(Assumptions!E83="","",Assumptions!E83),"")</f>
        <v/>
      </c>
      <c r="T84">
        <f>IFERROR(IF(Assumptions!F83="","",Assumptions!F83),"")</f>
        <v/>
      </c>
      <c r="U84">
        <f>IFERROR(IF(Assumptions!G83="","",Assumptions!G83),"")</f>
        <v/>
      </c>
      <c r="V84">
        <f>IFERROR(IF(Assumptions!H83="","",Assumptions!H83),"")</f>
        <v/>
      </c>
    </row>
    <row r="85" ht="21" customHeight="1">
      <c r="A85" s="23" t="n"/>
      <c r="B85" s="24" t="n"/>
      <c r="C85" s="23" t="n"/>
      <c r="D85" s="25" t="n"/>
      <c r="E85" s="24" t="n"/>
      <c r="F85" s="24" t="n"/>
      <c r="G85" s="26" t="n"/>
      <c r="H85" s="26" t="n"/>
      <c r="I85" s="26" t="n"/>
      <c r="J85" s="14">
        <f>IF(OR($D85="",$G85=""),"",IFERROR($G85/$D85,""))</f>
        <v/>
      </c>
      <c r="K85" s="23" t="n"/>
      <c r="L85" s="24" t="n"/>
      <c r="M85" s="27" t="n"/>
      <c r="N85" s="14">
        <f>IF($G85="","",$G85-IF($H85="",0,$H85))</f>
        <v/>
      </c>
      <c r="O85" s="28">
        <f>IF($A85="","",IF($G85="","Review: missing budget",IF($F85="","Review: missing draw period",IF($L85="","Review: missing status",IF(AND($X$2&lt;&gt;"",$G85&gt;$X$2),"Review: large budget line",IF(AND($H85&lt;&gt;"",$H85&gt;$G85),"Review: forecast over budget",IF(AND($I85&lt;&gt;"",$H85&lt;&gt;"",$I85&gt;$H85),"Review: drawn over forecast",IF(AND($L85&lt;&gt;"Complete",$L85&lt;&gt;"Deferred",$M85=""),"Review: missing due date",IF(AND($M85&lt;&gt;"",$M85&lt;TODAY(),$L85&lt;&gt;"Complete",$L85&lt;&gt;"Deferred"),"Review: past due","")))))))))</f>
        <v/>
      </c>
      <c r="P85" s="23" t="n"/>
      <c r="R85">
        <f>IFERROR(IF(Assumptions!D84="","",Assumptions!D84),"")</f>
        <v/>
      </c>
      <c r="S85">
        <f>IFERROR(IF(Assumptions!E84="","",Assumptions!E84),"")</f>
        <v/>
      </c>
      <c r="T85">
        <f>IFERROR(IF(Assumptions!F84="","",Assumptions!F84),"")</f>
        <v/>
      </c>
      <c r="U85">
        <f>IFERROR(IF(Assumptions!G84="","",Assumptions!G84),"")</f>
        <v/>
      </c>
      <c r="V85">
        <f>IFERROR(IF(Assumptions!H84="","",Assumptions!H84),"")</f>
        <v/>
      </c>
    </row>
    <row r="86" ht="21" customHeight="1">
      <c r="A86" s="23" t="n"/>
      <c r="B86" s="24" t="n"/>
      <c r="C86" s="23" t="n"/>
      <c r="D86" s="25" t="n"/>
      <c r="E86" s="24" t="n"/>
      <c r="F86" s="24" t="n"/>
      <c r="G86" s="26" t="n"/>
      <c r="H86" s="26" t="n"/>
      <c r="I86" s="26" t="n"/>
      <c r="J86" s="18">
        <f>IF(OR($D86="",$G86=""),"",IFERROR($G86/$D86,""))</f>
        <v/>
      </c>
      <c r="K86" s="23" t="n"/>
      <c r="L86" s="24" t="n"/>
      <c r="M86" s="27" t="n"/>
      <c r="N86" s="18">
        <f>IF($G86="","",$G86-IF($H86="",0,$H86))</f>
        <v/>
      </c>
      <c r="O86" s="29">
        <f>IF($A86="","",IF($G86="","Review: missing budget",IF($F86="","Review: missing draw period",IF($L86="","Review: missing status",IF(AND($X$2&lt;&gt;"",$G86&gt;$X$2),"Review: large budget line",IF(AND($H86&lt;&gt;"",$H86&gt;$G86),"Review: forecast over budget",IF(AND($I86&lt;&gt;"",$H86&lt;&gt;"",$I86&gt;$H86),"Review: drawn over forecast",IF(AND($L86&lt;&gt;"Complete",$L86&lt;&gt;"Deferred",$M86=""),"Review: missing due date",IF(AND($M86&lt;&gt;"",$M86&lt;TODAY(),$L86&lt;&gt;"Complete",$L86&lt;&gt;"Deferred"),"Review: past due","")))))))))</f>
        <v/>
      </c>
      <c r="P86" s="23" t="n"/>
      <c r="R86">
        <f>IFERROR(IF(Assumptions!D85="","",Assumptions!D85),"")</f>
        <v/>
      </c>
      <c r="S86">
        <f>IFERROR(IF(Assumptions!E85="","",Assumptions!E85),"")</f>
        <v/>
      </c>
      <c r="T86">
        <f>IFERROR(IF(Assumptions!F85="","",Assumptions!F85),"")</f>
        <v/>
      </c>
      <c r="U86">
        <f>IFERROR(IF(Assumptions!G85="","",Assumptions!G85),"")</f>
        <v/>
      </c>
      <c r="V86">
        <f>IFERROR(IF(Assumptions!H85="","",Assumptions!H85),"")</f>
        <v/>
      </c>
    </row>
    <row r="87" ht="21" customHeight="1">
      <c r="A87" s="23" t="n"/>
      <c r="B87" s="24" t="n"/>
      <c r="C87" s="23" t="n"/>
      <c r="D87" s="25" t="n"/>
      <c r="E87" s="24" t="n"/>
      <c r="F87" s="24" t="n"/>
      <c r="G87" s="26" t="n"/>
      <c r="H87" s="26" t="n"/>
      <c r="I87" s="26" t="n"/>
      <c r="J87" s="14">
        <f>IF(OR($D87="",$G87=""),"",IFERROR($G87/$D87,""))</f>
        <v/>
      </c>
      <c r="K87" s="23" t="n"/>
      <c r="L87" s="24" t="n"/>
      <c r="M87" s="27" t="n"/>
      <c r="N87" s="14">
        <f>IF($G87="","",$G87-IF($H87="",0,$H87))</f>
        <v/>
      </c>
      <c r="O87" s="28">
        <f>IF($A87="","",IF($G87="","Review: missing budget",IF($F87="","Review: missing draw period",IF($L87="","Review: missing status",IF(AND($X$2&lt;&gt;"",$G87&gt;$X$2),"Review: large budget line",IF(AND($H87&lt;&gt;"",$H87&gt;$G87),"Review: forecast over budget",IF(AND($I87&lt;&gt;"",$H87&lt;&gt;"",$I87&gt;$H87),"Review: drawn over forecast",IF(AND($L87&lt;&gt;"Complete",$L87&lt;&gt;"Deferred",$M87=""),"Review: missing due date",IF(AND($M87&lt;&gt;"",$M87&lt;TODAY(),$L87&lt;&gt;"Complete",$L87&lt;&gt;"Deferred"),"Review: past due","")))))))))</f>
        <v/>
      </c>
      <c r="P87" s="23" t="n"/>
      <c r="R87">
        <f>IFERROR(IF(Assumptions!D86="","",Assumptions!D86),"")</f>
        <v/>
      </c>
      <c r="S87">
        <f>IFERROR(IF(Assumptions!E86="","",Assumptions!E86),"")</f>
        <v/>
      </c>
      <c r="T87">
        <f>IFERROR(IF(Assumptions!F86="","",Assumptions!F86),"")</f>
        <v/>
      </c>
      <c r="U87">
        <f>IFERROR(IF(Assumptions!G86="","",Assumptions!G86),"")</f>
        <v/>
      </c>
      <c r="V87">
        <f>IFERROR(IF(Assumptions!H86="","",Assumptions!H86),"")</f>
        <v/>
      </c>
    </row>
    <row r="88" ht="21" customHeight="1">
      <c r="A88" s="23" t="n"/>
      <c r="B88" s="24" t="n"/>
      <c r="C88" s="23" t="n"/>
      <c r="D88" s="25" t="n"/>
      <c r="E88" s="24" t="n"/>
      <c r="F88" s="24" t="n"/>
      <c r="G88" s="26" t="n"/>
      <c r="H88" s="26" t="n"/>
      <c r="I88" s="26" t="n"/>
      <c r="J88" s="18">
        <f>IF(OR($D88="",$G88=""),"",IFERROR($G88/$D88,""))</f>
        <v/>
      </c>
      <c r="K88" s="23" t="n"/>
      <c r="L88" s="24" t="n"/>
      <c r="M88" s="27" t="n"/>
      <c r="N88" s="18">
        <f>IF($G88="","",$G88-IF($H88="",0,$H88))</f>
        <v/>
      </c>
      <c r="O88" s="29">
        <f>IF($A88="","",IF($G88="","Review: missing budget",IF($F88="","Review: missing draw period",IF($L88="","Review: missing status",IF(AND($X$2&lt;&gt;"",$G88&gt;$X$2),"Review: large budget line",IF(AND($H88&lt;&gt;"",$H88&gt;$G88),"Review: forecast over budget",IF(AND($I88&lt;&gt;"",$H88&lt;&gt;"",$I88&gt;$H88),"Review: drawn over forecast",IF(AND($L88&lt;&gt;"Complete",$L88&lt;&gt;"Deferred",$M88=""),"Review: missing due date",IF(AND($M88&lt;&gt;"",$M88&lt;TODAY(),$L88&lt;&gt;"Complete",$L88&lt;&gt;"Deferred"),"Review: past due","")))))))))</f>
        <v/>
      </c>
      <c r="P88" s="23" t="n"/>
      <c r="R88">
        <f>IFERROR(IF(Assumptions!D87="","",Assumptions!D87),"")</f>
        <v/>
      </c>
      <c r="S88">
        <f>IFERROR(IF(Assumptions!E87="","",Assumptions!E87),"")</f>
        <v/>
      </c>
      <c r="T88">
        <f>IFERROR(IF(Assumptions!F87="","",Assumptions!F87),"")</f>
        <v/>
      </c>
      <c r="U88">
        <f>IFERROR(IF(Assumptions!G87="","",Assumptions!G87),"")</f>
        <v/>
      </c>
      <c r="V88">
        <f>IFERROR(IF(Assumptions!H87="","",Assumptions!H87),"")</f>
        <v/>
      </c>
    </row>
    <row r="89" ht="21" customHeight="1">
      <c r="A89" s="23" t="n"/>
      <c r="B89" s="24" t="n"/>
      <c r="C89" s="23" t="n"/>
      <c r="D89" s="25" t="n"/>
      <c r="E89" s="24" t="n"/>
      <c r="F89" s="24" t="n"/>
      <c r="G89" s="26" t="n"/>
      <c r="H89" s="26" t="n"/>
      <c r="I89" s="26" t="n"/>
      <c r="J89" s="14">
        <f>IF(OR($D89="",$G89=""),"",IFERROR($G89/$D89,""))</f>
        <v/>
      </c>
      <c r="K89" s="23" t="n"/>
      <c r="L89" s="24" t="n"/>
      <c r="M89" s="27" t="n"/>
      <c r="N89" s="14">
        <f>IF($G89="","",$G89-IF($H89="",0,$H89))</f>
        <v/>
      </c>
      <c r="O89" s="28">
        <f>IF($A89="","",IF($G89="","Review: missing budget",IF($F89="","Review: missing draw period",IF($L89="","Review: missing status",IF(AND($X$2&lt;&gt;"",$G89&gt;$X$2),"Review: large budget line",IF(AND($H89&lt;&gt;"",$H89&gt;$G89),"Review: forecast over budget",IF(AND($I89&lt;&gt;"",$H89&lt;&gt;"",$I89&gt;$H89),"Review: drawn over forecast",IF(AND($L89&lt;&gt;"Complete",$L89&lt;&gt;"Deferred",$M89=""),"Review: missing due date",IF(AND($M89&lt;&gt;"",$M89&lt;TODAY(),$L89&lt;&gt;"Complete",$L89&lt;&gt;"Deferred"),"Review: past due","")))))))))</f>
        <v/>
      </c>
      <c r="P89" s="23" t="n"/>
      <c r="R89">
        <f>IFERROR(IF(Assumptions!D88="","",Assumptions!D88),"")</f>
        <v/>
      </c>
      <c r="S89">
        <f>IFERROR(IF(Assumptions!E88="","",Assumptions!E88),"")</f>
        <v/>
      </c>
      <c r="T89">
        <f>IFERROR(IF(Assumptions!F88="","",Assumptions!F88),"")</f>
        <v/>
      </c>
      <c r="U89">
        <f>IFERROR(IF(Assumptions!G88="","",Assumptions!G88),"")</f>
        <v/>
      </c>
      <c r="V89">
        <f>IFERROR(IF(Assumptions!H88="","",Assumptions!H88),"")</f>
        <v/>
      </c>
    </row>
    <row r="90" ht="21" customHeight="1">
      <c r="A90" s="23" t="n"/>
      <c r="B90" s="24" t="n"/>
      <c r="C90" s="23" t="n"/>
      <c r="D90" s="25" t="n"/>
      <c r="E90" s="24" t="n"/>
      <c r="F90" s="24" t="n"/>
      <c r="G90" s="26" t="n"/>
      <c r="H90" s="26" t="n"/>
      <c r="I90" s="26" t="n"/>
      <c r="J90" s="18">
        <f>IF(OR($D90="",$G90=""),"",IFERROR($G90/$D90,""))</f>
        <v/>
      </c>
      <c r="K90" s="23" t="n"/>
      <c r="L90" s="24" t="n"/>
      <c r="M90" s="27" t="n"/>
      <c r="N90" s="18">
        <f>IF($G90="","",$G90-IF($H90="",0,$H90))</f>
        <v/>
      </c>
      <c r="O90" s="29">
        <f>IF($A90="","",IF($G90="","Review: missing budget",IF($F90="","Review: missing draw period",IF($L90="","Review: missing status",IF(AND($X$2&lt;&gt;"",$G90&gt;$X$2),"Review: large budget line",IF(AND($H90&lt;&gt;"",$H90&gt;$G90),"Review: forecast over budget",IF(AND($I90&lt;&gt;"",$H90&lt;&gt;"",$I90&gt;$H90),"Review: drawn over forecast",IF(AND($L90&lt;&gt;"Complete",$L90&lt;&gt;"Deferred",$M90=""),"Review: missing due date",IF(AND($M90&lt;&gt;"",$M90&lt;TODAY(),$L90&lt;&gt;"Complete",$L90&lt;&gt;"Deferred"),"Review: past due","")))))))))</f>
        <v/>
      </c>
      <c r="P90" s="23" t="n"/>
      <c r="R90">
        <f>IFERROR(IF(Assumptions!D89="","",Assumptions!D89),"")</f>
        <v/>
      </c>
      <c r="S90">
        <f>IFERROR(IF(Assumptions!E89="","",Assumptions!E89),"")</f>
        <v/>
      </c>
      <c r="T90">
        <f>IFERROR(IF(Assumptions!F89="","",Assumptions!F89),"")</f>
        <v/>
      </c>
      <c r="U90">
        <f>IFERROR(IF(Assumptions!G89="","",Assumptions!G89),"")</f>
        <v/>
      </c>
      <c r="V90">
        <f>IFERROR(IF(Assumptions!H89="","",Assumptions!H89),"")</f>
        <v/>
      </c>
    </row>
    <row r="91" ht="21" customHeight="1">
      <c r="A91" s="23" t="n"/>
      <c r="B91" s="24" t="n"/>
      <c r="C91" s="23" t="n"/>
      <c r="D91" s="25" t="n"/>
      <c r="E91" s="24" t="n"/>
      <c r="F91" s="24" t="n"/>
      <c r="G91" s="26" t="n"/>
      <c r="H91" s="26" t="n"/>
      <c r="I91" s="26" t="n"/>
      <c r="J91" s="14">
        <f>IF(OR($D91="",$G91=""),"",IFERROR($G91/$D91,""))</f>
        <v/>
      </c>
      <c r="K91" s="23" t="n"/>
      <c r="L91" s="24" t="n"/>
      <c r="M91" s="27" t="n"/>
      <c r="N91" s="14">
        <f>IF($G91="","",$G91-IF($H91="",0,$H91))</f>
        <v/>
      </c>
      <c r="O91" s="28">
        <f>IF($A91="","",IF($G91="","Review: missing budget",IF($F91="","Review: missing draw period",IF($L91="","Review: missing status",IF(AND($X$2&lt;&gt;"",$G91&gt;$X$2),"Review: large budget line",IF(AND($H91&lt;&gt;"",$H91&gt;$G91),"Review: forecast over budget",IF(AND($I91&lt;&gt;"",$H91&lt;&gt;"",$I91&gt;$H91),"Review: drawn over forecast",IF(AND($L91&lt;&gt;"Complete",$L91&lt;&gt;"Deferred",$M91=""),"Review: missing due date",IF(AND($M91&lt;&gt;"",$M91&lt;TODAY(),$L91&lt;&gt;"Complete",$L91&lt;&gt;"Deferred"),"Review: past due","")))))))))</f>
        <v/>
      </c>
      <c r="P91" s="23" t="n"/>
      <c r="R91">
        <f>IFERROR(IF(Assumptions!D90="","",Assumptions!D90),"")</f>
        <v/>
      </c>
      <c r="S91">
        <f>IFERROR(IF(Assumptions!E90="","",Assumptions!E90),"")</f>
        <v/>
      </c>
      <c r="T91">
        <f>IFERROR(IF(Assumptions!F90="","",Assumptions!F90),"")</f>
        <v/>
      </c>
      <c r="U91">
        <f>IFERROR(IF(Assumptions!G90="","",Assumptions!G90),"")</f>
        <v/>
      </c>
      <c r="V91">
        <f>IFERROR(IF(Assumptions!H90="","",Assumptions!H90),"")</f>
        <v/>
      </c>
    </row>
    <row r="92" ht="21" customHeight="1">
      <c r="A92" s="23" t="n"/>
      <c r="B92" s="24" t="n"/>
      <c r="C92" s="23" t="n"/>
      <c r="D92" s="25" t="n"/>
      <c r="E92" s="24" t="n"/>
      <c r="F92" s="24" t="n"/>
      <c r="G92" s="26" t="n"/>
      <c r="H92" s="26" t="n"/>
      <c r="I92" s="26" t="n"/>
      <c r="J92" s="18">
        <f>IF(OR($D92="",$G92=""),"",IFERROR($G92/$D92,""))</f>
        <v/>
      </c>
      <c r="K92" s="23" t="n"/>
      <c r="L92" s="24" t="n"/>
      <c r="M92" s="27" t="n"/>
      <c r="N92" s="18">
        <f>IF($G92="","",$G92-IF($H92="",0,$H92))</f>
        <v/>
      </c>
      <c r="O92" s="29">
        <f>IF($A92="","",IF($G92="","Review: missing budget",IF($F92="","Review: missing draw period",IF($L92="","Review: missing status",IF(AND($X$2&lt;&gt;"",$G92&gt;$X$2),"Review: large budget line",IF(AND($H92&lt;&gt;"",$H92&gt;$G92),"Review: forecast over budget",IF(AND($I92&lt;&gt;"",$H92&lt;&gt;"",$I92&gt;$H92),"Review: drawn over forecast",IF(AND($L92&lt;&gt;"Complete",$L92&lt;&gt;"Deferred",$M92=""),"Review: missing due date",IF(AND($M92&lt;&gt;"",$M92&lt;TODAY(),$L92&lt;&gt;"Complete",$L92&lt;&gt;"Deferred"),"Review: past due","")))))))))</f>
        <v/>
      </c>
      <c r="P92" s="23" t="n"/>
      <c r="R92">
        <f>IFERROR(IF(Assumptions!D91="","",Assumptions!D91),"")</f>
        <v/>
      </c>
      <c r="S92">
        <f>IFERROR(IF(Assumptions!E91="","",Assumptions!E91),"")</f>
        <v/>
      </c>
      <c r="T92">
        <f>IFERROR(IF(Assumptions!F91="","",Assumptions!F91),"")</f>
        <v/>
      </c>
      <c r="U92">
        <f>IFERROR(IF(Assumptions!G91="","",Assumptions!G91),"")</f>
        <v/>
      </c>
      <c r="V92">
        <f>IFERROR(IF(Assumptions!H91="","",Assumptions!H91),"")</f>
        <v/>
      </c>
    </row>
    <row r="93" ht="21" customHeight="1">
      <c r="A93" s="23" t="n"/>
      <c r="B93" s="24" t="n"/>
      <c r="C93" s="23" t="n"/>
      <c r="D93" s="25" t="n"/>
      <c r="E93" s="24" t="n"/>
      <c r="F93" s="24" t="n"/>
      <c r="G93" s="26" t="n"/>
      <c r="H93" s="26" t="n"/>
      <c r="I93" s="26" t="n"/>
      <c r="J93" s="14">
        <f>IF(OR($D93="",$G93=""),"",IFERROR($G93/$D93,""))</f>
        <v/>
      </c>
      <c r="K93" s="23" t="n"/>
      <c r="L93" s="24" t="n"/>
      <c r="M93" s="27" t="n"/>
      <c r="N93" s="14">
        <f>IF($G93="","",$G93-IF($H93="",0,$H93))</f>
        <v/>
      </c>
      <c r="O93" s="28">
        <f>IF($A93="","",IF($G93="","Review: missing budget",IF($F93="","Review: missing draw period",IF($L93="","Review: missing status",IF(AND($X$2&lt;&gt;"",$G93&gt;$X$2),"Review: large budget line",IF(AND($H93&lt;&gt;"",$H93&gt;$G93),"Review: forecast over budget",IF(AND($I93&lt;&gt;"",$H93&lt;&gt;"",$I93&gt;$H93),"Review: drawn over forecast",IF(AND($L93&lt;&gt;"Complete",$L93&lt;&gt;"Deferred",$M93=""),"Review: missing due date",IF(AND($M93&lt;&gt;"",$M93&lt;TODAY(),$L93&lt;&gt;"Complete",$L93&lt;&gt;"Deferred"),"Review: past due","")))))))))</f>
        <v/>
      </c>
      <c r="P93" s="23" t="n"/>
      <c r="R93">
        <f>IFERROR(IF(Assumptions!D92="","",Assumptions!D92),"")</f>
        <v/>
      </c>
      <c r="S93">
        <f>IFERROR(IF(Assumptions!E92="","",Assumptions!E92),"")</f>
        <v/>
      </c>
      <c r="T93">
        <f>IFERROR(IF(Assumptions!F92="","",Assumptions!F92),"")</f>
        <v/>
      </c>
      <c r="U93">
        <f>IFERROR(IF(Assumptions!G92="","",Assumptions!G92),"")</f>
        <v/>
      </c>
      <c r="V93">
        <f>IFERROR(IF(Assumptions!H92="","",Assumptions!H92),"")</f>
        <v/>
      </c>
    </row>
    <row r="94" ht="21" customHeight="1">
      <c r="A94" s="23" t="n"/>
      <c r="B94" s="24" t="n"/>
      <c r="C94" s="23" t="n"/>
      <c r="D94" s="25" t="n"/>
      <c r="E94" s="24" t="n"/>
      <c r="F94" s="24" t="n"/>
      <c r="G94" s="26" t="n"/>
      <c r="H94" s="26" t="n"/>
      <c r="I94" s="26" t="n"/>
      <c r="J94" s="18">
        <f>IF(OR($D94="",$G94=""),"",IFERROR($G94/$D94,""))</f>
        <v/>
      </c>
      <c r="K94" s="23" t="n"/>
      <c r="L94" s="24" t="n"/>
      <c r="M94" s="27" t="n"/>
      <c r="N94" s="18">
        <f>IF($G94="","",$G94-IF($H94="",0,$H94))</f>
        <v/>
      </c>
      <c r="O94" s="29">
        <f>IF($A94="","",IF($G94="","Review: missing budget",IF($F94="","Review: missing draw period",IF($L94="","Review: missing status",IF(AND($X$2&lt;&gt;"",$G94&gt;$X$2),"Review: large budget line",IF(AND($H94&lt;&gt;"",$H94&gt;$G94),"Review: forecast over budget",IF(AND($I94&lt;&gt;"",$H94&lt;&gt;"",$I94&gt;$H94),"Review: drawn over forecast",IF(AND($L94&lt;&gt;"Complete",$L94&lt;&gt;"Deferred",$M94=""),"Review: missing due date",IF(AND($M94&lt;&gt;"",$M94&lt;TODAY(),$L94&lt;&gt;"Complete",$L94&lt;&gt;"Deferred"),"Review: past due","")))))))))</f>
        <v/>
      </c>
      <c r="P94" s="23" t="n"/>
      <c r="R94">
        <f>IFERROR(IF(Assumptions!D93="","",Assumptions!D93),"")</f>
        <v/>
      </c>
      <c r="S94">
        <f>IFERROR(IF(Assumptions!E93="","",Assumptions!E93),"")</f>
        <v/>
      </c>
      <c r="T94">
        <f>IFERROR(IF(Assumptions!F93="","",Assumptions!F93),"")</f>
        <v/>
      </c>
      <c r="U94">
        <f>IFERROR(IF(Assumptions!G93="","",Assumptions!G93),"")</f>
        <v/>
      </c>
      <c r="V94">
        <f>IFERROR(IF(Assumptions!H93="","",Assumptions!H93),"")</f>
        <v/>
      </c>
    </row>
    <row r="95" ht="21" customHeight="1">
      <c r="A95" s="23" t="n"/>
      <c r="B95" s="24" t="n"/>
      <c r="C95" s="23" t="n"/>
      <c r="D95" s="25" t="n"/>
      <c r="E95" s="24" t="n"/>
      <c r="F95" s="24" t="n"/>
      <c r="G95" s="26" t="n"/>
      <c r="H95" s="26" t="n"/>
      <c r="I95" s="26" t="n"/>
      <c r="J95" s="14">
        <f>IF(OR($D95="",$G95=""),"",IFERROR($G95/$D95,""))</f>
        <v/>
      </c>
      <c r="K95" s="23" t="n"/>
      <c r="L95" s="24" t="n"/>
      <c r="M95" s="27" t="n"/>
      <c r="N95" s="14">
        <f>IF($G95="","",$G95-IF($H95="",0,$H95))</f>
        <v/>
      </c>
      <c r="O95" s="28">
        <f>IF($A95="","",IF($G95="","Review: missing budget",IF($F95="","Review: missing draw period",IF($L95="","Review: missing status",IF(AND($X$2&lt;&gt;"",$G95&gt;$X$2),"Review: large budget line",IF(AND($H95&lt;&gt;"",$H95&gt;$G95),"Review: forecast over budget",IF(AND($I95&lt;&gt;"",$H95&lt;&gt;"",$I95&gt;$H95),"Review: drawn over forecast",IF(AND($L95&lt;&gt;"Complete",$L95&lt;&gt;"Deferred",$M95=""),"Review: missing due date",IF(AND($M95&lt;&gt;"",$M95&lt;TODAY(),$L95&lt;&gt;"Complete",$L95&lt;&gt;"Deferred"),"Review: past due","")))))))))</f>
        <v/>
      </c>
      <c r="P95" s="23" t="n"/>
      <c r="R95">
        <f>IFERROR(IF(Assumptions!D94="","",Assumptions!D94),"")</f>
        <v/>
      </c>
      <c r="S95">
        <f>IFERROR(IF(Assumptions!E94="","",Assumptions!E94),"")</f>
        <v/>
      </c>
      <c r="T95">
        <f>IFERROR(IF(Assumptions!F94="","",Assumptions!F94),"")</f>
        <v/>
      </c>
      <c r="U95">
        <f>IFERROR(IF(Assumptions!G94="","",Assumptions!G94),"")</f>
        <v/>
      </c>
      <c r="V95">
        <f>IFERROR(IF(Assumptions!H94="","",Assumptions!H94),"")</f>
        <v/>
      </c>
    </row>
    <row r="96" ht="21" customHeight="1">
      <c r="A96" s="23" t="n"/>
      <c r="B96" s="24" t="n"/>
      <c r="C96" s="23" t="n"/>
      <c r="D96" s="25" t="n"/>
      <c r="E96" s="24" t="n"/>
      <c r="F96" s="24" t="n"/>
      <c r="G96" s="26" t="n"/>
      <c r="H96" s="26" t="n"/>
      <c r="I96" s="26" t="n"/>
      <c r="J96" s="18">
        <f>IF(OR($D96="",$G96=""),"",IFERROR($G96/$D96,""))</f>
        <v/>
      </c>
      <c r="K96" s="23" t="n"/>
      <c r="L96" s="24" t="n"/>
      <c r="M96" s="27" t="n"/>
      <c r="N96" s="18">
        <f>IF($G96="","",$G96-IF($H96="",0,$H96))</f>
        <v/>
      </c>
      <c r="O96" s="29">
        <f>IF($A96="","",IF($G96="","Review: missing budget",IF($F96="","Review: missing draw period",IF($L96="","Review: missing status",IF(AND($X$2&lt;&gt;"",$G96&gt;$X$2),"Review: large budget line",IF(AND($H96&lt;&gt;"",$H96&gt;$G96),"Review: forecast over budget",IF(AND($I96&lt;&gt;"",$H96&lt;&gt;"",$I96&gt;$H96),"Review: drawn over forecast",IF(AND($L96&lt;&gt;"Complete",$L96&lt;&gt;"Deferred",$M96=""),"Review: missing due date",IF(AND($M96&lt;&gt;"",$M96&lt;TODAY(),$L96&lt;&gt;"Complete",$L96&lt;&gt;"Deferred"),"Review: past due","")))))))))</f>
        <v/>
      </c>
      <c r="P96" s="23" t="n"/>
      <c r="R96">
        <f>IFERROR(IF(Assumptions!D95="","",Assumptions!D95),"")</f>
        <v/>
      </c>
      <c r="S96">
        <f>IFERROR(IF(Assumptions!E95="","",Assumptions!E95),"")</f>
        <v/>
      </c>
      <c r="T96">
        <f>IFERROR(IF(Assumptions!F95="","",Assumptions!F95),"")</f>
        <v/>
      </c>
      <c r="U96">
        <f>IFERROR(IF(Assumptions!G95="","",Assumptions!G95),"")</f>
        <v/>
      </c>
      <c r="V96">
        <f>IFERROR(IF(Assumptions!H95="","",Assumptions!H95),"")</f>
        <v/>
      </c>
    </row>
    <row r="97" ht="21" customHeight="1">
      <c r="A97" s="23" t="n"/>
      <c r="B97" s="24" t="n"/>
      <c r="C97" s="23" t="n"/>
      <c r="D97" s="25" t="n"/>
      <c r="E97" s="24" t="n"/>
      <c r="F97" s="24" t="n"/>
      <c r="G97" s="26" t="n"/>
      <c r="H97" s="26" t="n"/>
      <c r="I97" s="26" t="n"/>
      <c r="J97" s="14">
        <f>IF(OR($D97="",$G97=""),"",IFERROR($G97/$D97,""))</f>
        <v/>
      </c>
      <c r="K97" s="23" t="n"/>
      <c r="L97" s="24" t="n"/>
      <c r="M97" s="27" t="n"/>
      <c r="N97" s="14">
        <f>IF($G97="","",$G97-IF($H97="",0,$H97))</f>
        <v/>
      </c>
      <c r="O97" s="28">
        <f>IF($A97="","",IF($G97="","Review: missing budget",IF($F97="","Review: missing draw period",IF($L97="","Review: missing status",IF(AND($X$2&lt;&gt;"",$G97&gt;$X$2),"Review: large budget line",IF(AND($H97&lt;&gt;"",$H97&gt;$G97),"Review: forecast over budget",IF(AND($I97&lt;&gt;"",$H97&lt;&gt;"",$I97&gt;$H97),"Review: drawn over forecast",IF(AND($L97&lt;&gt;"Complete",$L97&lt;&gt;"Deferred",$M97=""),"Review: missing due date",IF(AND($M97&lt;&gt;"",$M97&lt;TODAY(),$L97&lt;&gt;"Complete",$L97&lt;&gt;"Deferred"),"Review: past due","")))))))))</f>
        <v/>
      </c>
      <c r="P97" s="23" t="n"/>
      <c r="R97">
        <f>IFERROR(IF(Assumptions!D96="","",Assumptions!D96),"")</f>
        <v/>
      </c>
      <c r="S97">
        <f>IFERROR(IF(Assumptions!E96="","",Assumptions!E96),"")</f>
        <v/>
      </c>
      <c r="T97">
        <f>IFERROR(IF(Assumptions!F96="","",Assumptions!F96),"")</f>
        <v/>
      </c>
      <c r="U97">
        <f>IFERROR(IF(Assumptions!G96="","",Assumptions!G96),"")</f>
        <v/>
      </c>
      <c r="V97">
        <f>IFERROR(IF(Assumptions!H96="","",Assumptions!H96),"")</f>
        <v/>
      </c>
    </row>
    <row r="98" ht="21" customHeight="1">
      <c r="A98" s="23" t="n"/>
      <c r="B98" s="24" t="n"/>
      <c r="C98" s="23" t="n"/>
      <c r="D98" s="25" t="n"/>
      <c r="E98" s="24" t="n"/>
      <c r="F98" s="24" t="n"/>
      <c r="G98" s="26" t="n"/>
      <c r="H98" s="26" t="n"/>
      <c r="I98" s="26" t="n"/>
      <c r="J98" s="18">
        <f>IF(OR($D98="",$G98=""),"",IFERROR($G98/$D98,""))</f>
        <v/>
      </c>
      <c r="K98" s="23" t="n"/>
      <c r="L98" s="24" t="n"/>
      <c r="M98" s="27" t="n"/>
      <c r="N98" s="18">
        <f>IF($G98="","",$G98-IF($H98="",0,$H98))</f>
        <v/>
      </c>
      <c r="O98" s="29">
        <f>IF($A98="","",IF($G98="","Review: missing budget",IF($F98="","Review: missing draw period",IF($L98="","Review: missing status",IF(AND($X$2&lt;&gt;"",$G98&gt;$X$2),"Review: large budget line",IF(AND($H98&lt;&gt;"",$H98&gt;$G98),"Review: forecast over budget",IF(AND($I98&lt;&gt;"",$H98&lt;&gt;"",$I98&gt;$H98),"Review: drawn over forecast",IF(AND($L98&lt;&gt;"Complete",$L98&lt;&gt;"Deferred",$M98=""),"Review: missing due date",IF(AND($M98&lt;&gt;"",$M98&lt;TODAY(),$L98&lt;&gt;"Complete",$L98&lt;&gt;"Deferred"),"Review: past due","")))))))))</f>
        <v/>
      </c>
      <c r="P98" s="23" t="n"/>
      <c r="R98">
        <f>IFERROR(IF(Assumptions!D97="","",Assumptions!D97),"")</f>
        <v/>
      </c>
      <c r="S98">
        <f>IFERROR(IF(Assumptions!E97="","",Assumptions!E97),"")</f>
        <v/>
      </c>
      <c r="T98">
        <f>IFERROR(IF(Assumptions!F97="","",Assumptions!F97),"")</f>
        <v/>
      </c>
      <c r="U98">
        <f>IFERROR(IF(Assumptions!G97="","",Assumptions!G97),"")</f>
        <v/>
      </c>
      <c r="V98">
        <f>IFERROR(IF(Assumptions!H97="","",Assumptions!H97),"")</f>
        <v/>
      </c>
    </row>
    <row r="99" ht="21" customHeight="1">
      <c r="A99" s="23" t="n"/>
      <c r="B99" s="24" t="n"/>
      <c r="C99" s="23" t="n"/>
      <c r="D99" s="25" t="n"/>
      <c r="E99" s="24" t="n"/>
      <c r="F99" s="24" t="n"/>
      <c r="G99" s="26" t="n"/>
      <c r="H99" s="26" t="n"/>
      <c r="I99" s="26" t="n"/>
      <c r="J99" s="14">
        <f>IF(OR($D99="",$G99=""),"",IFERROR($G99/$D99,""))</f>
        <v/>
      </c>
      <c r="K99" s="23" t="n"/>
      <c r="L99" s="24" t="n"/>
      <c r="M99" s="27" t="n"/>
      <c r="N99" s="14">
        <f>IF($G99="","",$G99-IF($H99="",0,$H99))</f>
        <v/>
      </c>
      <c r="O99" s="28">
        <f>IF($A99="","",IF($G99="","Review: missing budget",IF($F99="","Review: missing draw period",IF($L99="","Review: missing status",IF(AND($X$2&lt;&gt;"",$G99&gt;$X$2),"Review: large budget line",IF(AND($H99&lt;&gt;"",$H99&gt;$G99),"Review: forecast over budget",IF(AND($I99&lt;&gt;"",$H99&lt;&gt;"",$I99&gt;$H99),"Review: drawn over forecast",IF(AND($L99&lt;&gt;"Complete",$L99&lt;&gt;"Deferred",$M99=""),"Review: missing due date",IF(AND($M99&lt;&gt;"",$M99&lt;TODAY(),$L99&lt;&gt;"Complete",$L99&lt;&gt;"Deferred"),"Review: past due","")))))))))</f>
        <v/>
      </c>
      <c r="P99" s="23" t="n"/>
      <c r="R99">
        <f>IFERROR(IF(Assumptions!D98="","",Assumptions!D98),"")</f>
        <v/>
      </c>
      <c r="S99">
        <f>IFERROR(IF(Assumptions!E98="","",Assumptions!E98),"")</f>
        <v/>
      </c>
      <c r="T99">
        <f>IFERROR(IF(Assumptions!F98="","",Assumptions!F98),"")</f>
        <v/>
      </c>
      <c r="U99">
        <f>IFERROR(IF(Assumptions!G98="","",Assumptions!G98),"")</f>
        <v/>
      </c>
      <c r="V99">
        <f>IFERROR(IF(Assumptions!H98="","",Assumptions!H98),"")</f>
        <v/>
      </c>
    </row>
    <row r="100" ht="21" customHeight="1">
      <c r="A100" s="23" t="n"/>
      <c r="B100" s="24" t="n"/>
      <c r="C100" s="23" t="n"/>
      <c r="D100" s="25" t="n"/>
      <c r="E100" s="24" t="n"/>
      <c r="F100" s="24" t="n"/>
      <c r="G100" s="26" t="n"/>
      <c r="H100" s="26" t="n"/>
      <c r="I100" s="26" t="n"/>
      <c r="J100" s="18">
        <f>IF(OR($D100="",$G100=""),"",IFERROR($G100/$D100,""))</f>
        <v/>
      </c>
      <c r="K100" s="23" t="n"/>
      <c r="L100" s="24" t="n"/>
      <c r="M100" s="27" t="n"/>
      <c r="N100" s="18">
        <f>IF($G100="","",$G100-IF($H100="",0,$H100))</f>
        <v/>
      </c>
      <c r="O100" s="29">
        <f>IF($A100="","",IF($G100="","Review: missing budget",IF($F100="","Review: missing draw period",IF($L100="","Review: missing status",IF(AND($X$2&lt;&gt;"",$G100&gt;$X$2),"Review: large budget line",IF(AND($H100&lt;&gt;"",$H100&gt;$G100),"Review: forecast over budget",IF(AND($I100&lt;&gt;"",$H100&lt;&gt;"",$I100&gt;$H100),"Review: drawn over forecast",IF(AND($L100&lt;&gt;"Complete",$L100&lt;&gt;"Deferred",$M100=""),"Review: missing due date",IF(AND($M100&lt;&gt;"",$M100&lt;TODAY(),$L100&lt;&gt;"Complete",$L100&lt;&gt;"Deferred"),"Review: past due","")))))))))</f>
        <v/>
      </c>
      <c r="P100" s="23" t="n"/>
      <c r="R100">
        <f>IFERROR(IF(Assumptions!D99="","",Assumptions!D99),"")</f>
        <v/>
      </c>
      <c r="S100">
        <f>IFERROR(IF(Assumptions!E99="","",Assumptions!E99),"")</f>
        <v/>
      </c>
      <c r="T100">
        <f>IFERROR(IF(Assumptions!F99="","",Assumptions!F99),"")</f>
        <v/>
      </c>
      <c r="U100">
        <f>IFERROR(IF(Assumptions!G99="","",Assumptions!G99),"")</f>
        <v/>
      </c>
      <c r="V100">
        <f>IFERROR(IF(Assumptions!H99="","",Assumptions!H99),"")</f>
        <v/>
      </c>
    </row>
    <row r="101" ht="21" customHeight="1">
      <c r="A101" s="23" t="n"/>
      <c r="B101" s="24" t="n"/>
      <c r="C101" s="23" t="n"/>
      <c r="D101" s="25" t="n"/>
      <c r="E101" s="24" t="n"/>
      <c r="F101" s="24" t="n"/>
      <c r="G101" s="26" t="n"/>
      <c r="H101" s="26" t="n"/>
      <c r="I101" s="26" t="n"/>
      <c r="J101" s="14">
        <f>IF(OR($D101="",$G101=""),"",IFERROR($G101/$D101,""))</f>
        <v/>
      </c>
      <c r="K101" s="23" t="n"/>
      <c r="L101" s="24" t="n"/>
      <c r="M101" s="27" t="n"/>
      <c r="N101" s="14">
        <f>IF($G101="","",$G101-IF($H101="",0,$H101))</f>
        <v/>
      </c>
      <c r="O101" s="28">
        <f>IF($A101="","",IF($G101="","Review: missing budget",IF($F101="","Review: missing draw period",IF($L101="","Review: missing status",IF(AND($X$2&lt;&gt;"",$G101&gt;$X$2),"Review: large budget line",IF(AND($H101&lt;&gt;"",$H101&gt;$G101),"Review: forecast over budget",IF(AND($I101&lt;&gt;"",$H101&lt;&gt;"",$I101&gt;$H101),"Review: drawn over forecast",IF(AND($L101&lt;&gt;"Complete",$L101&lt;&gt;"Deferred",$M101=""),"Review: missing due date",IF(AND($M101&lt;&gt;"",$M101&lt;TODAY(),$L101&lt;&gt;"Complete",$L101&lt;&gt;"Deferred"),"Review: past due","")))))))))</f>
        <v/>
      </c>
      <c r="P101" s="23" t="n"/>
      <c r="R101">
        <f>IFERROR(IF(Assumptions!D100="","",Assumptions!D100),"")</f>
        <v/>
      </c>
      <c r="S101">
        <f>IFERROR(IF(Assumptions!E100="","",Assumptions!E100),"")</f>
        <v/>
      </c>
      <c r="T101">
        <f>IFERROR(IF(Assumptions!F100="","",Assumptions!F100),"")</f>
        <v/>
      </c>
      <c r="U101">
        <f>IFERROR(IF(Assumptions!G100="","",Assumptions!G100),"")</f>
        <v/>
      </c>
      <c r="V101">
        <f>IFERROR(IF(Assumptions!H100="","",Assumptions!H100),"")</f>
        <v/>
      </c>
    </row>
    <row r="102" ht="21" customHeight="1">
      <c r="A102" s="23" t="n"/>
      <c r="B102" s="24" t="n"/>
      <c r="C102" s="23" t="n"/>
      <c r="D102" s="25" t="n"/>
      <c r="E102" s="24" t="n"/>
      <c r="F102" s="24" t="n"/>
      <c r="G102" s="26" t="n"/>
      <c r="H102" s="26" t="n"/>
      <c r="I102" s="26" t="n"/>
      <c r="J102" s="18">
        <f>IF(OR($D102="",$G102=""),"",IFERROR($G102/$D102,""))</f>
        <v/>
      </c>
      <c r="K102" s="23" t="n"/>
      <c r="L102" s="24" t="n"/>
      <c r="M102" s="27" t="n"/>
      <c r="N102" s="18">
        <f>IF($G102="","",$G102-IF($H102="",0,$H102))</f>
        <v/>
      </c>
      <c r="O102" s="29">
        <f>IF($A102="","",IF($G102="","Review: missing budget",IF($F102="","Review: missing draw period",IF($L102="","Review: missing status",IF(AND($X$2&lt;&gt;"",$G102&gt;$X$2),"Review: large budget line",IF(AND($H102&lt;&gt;"",$H102&gt;$G102),"Review: forecast over budget",IF(AND($I102&lt;&gt;"",$H102&lt;&gt;"",$I102&gt;$H102),"Review: drawn over forecast",IF(AND($L102&lt;&gt;"Complete",$L102&lt;&gt;"Deferred",$M102=""),"Review: missing due date",IF(AND($M102&lt;&gt;"",$M102&lt;TODAY(),$L102&lt;&gt;"Complete",$L102&lt;&gt;"Deferred"),"Review: past due","")))))))))</f>
        <v/>
      </c>
      <c r="P102" s="23" t="n"/>
      <c r="R102">
        <f>IFERROR(IF(Assumptions!D101="","",Assumptions!D101),"")</f>
        <v/>
      </c>
      <c r="S102">
        <f>IFERROR(IF(Assumptions!E101="","",Assumptions!E101),"")</f>
        <v/>
      </c>
      <c r="T102">
        <f>IFERROR(IF(Assumptions!F101="","",Assumptions!F101),"")</f>
        <v/>
      </c>
      <c r="U102">
        <f>IFERROR(IF(Assumptions!G101="","",Assumptions!G101),"")</f>
        <v/>
      </c>
      <c r="V102">
        <f>IFERROR(IF(Assumptions!H101="","",Assumptions!H101),"")</f>
        <v/>
      </c>
    </row>
    <row r="103" ht="21" customHeight="1">
      <c r="A103" s="23" t="n"/>
      <c r="B103" s="24" t="n"/>
      <c r="C103" s="23" t="n"/>
      <c r="D103" s="25" t="n"/>
      <c r="E103" s="24" t="n"/>
      <c r="F103" s="24" t="n"/>
      <c r="G103" s="26" t="n"/>
      <c r="H103" s="26" t="n"/>
      <c r="I103" s="26" t="n"/>
      <c r="J103" s="14">
        <f>IF(OR($D103="",$G103=""),"",IFERROR($G103/$D103,""))</f>
        <v/>
      </c>
      <c r="K103" s="23" t="n"/>
      <c r="L103" s="24" t="n"/>
      <c r="M103" s="27" t="n"/>
      <c r="N103" s="14">
        <f>IF($G103="","",$G103-IF($H103="",0,$H103))</f>
        <v/>
      </c>
      <c r="O103" s="28">
        <f>IF($A103="","",IF($G103="","Review: missing budget",IF($F103="","Review: missing draw period",IF($L103="","Review: missing status",IF(AND($X$2&lt;&gt;"",$G103&gt;$X$2),"Review: large budget line",IF(AND($H103&lt;&gt;"",$H103&gt;$G103),"Review: forecast over budget",IF(AND($I103&lt;&gt;"",$H103&lt;&gt;"",$I103&gt;$H103),"Review: drawn over forecast",IF(AND($L103&lt;&gt;"Complete",$L103&lt;&gt;"Deferred",$M103=""),"Review: missing due date",IF(AND($M103&lt;&gt;"",$M103&lt;TODAY(),$L103&lt;&gt;"Complete",$L103&lt;&gt;"Deferred"),"Review: past due","")))))))))</f>
        <v/>
      </c>
      <c r="P103" s="23" t="n"/>
      <c r="R103">
        <f>IFERROR(IF(Assumptions!D102="","",Assumptions!D102),"")</f>
        <v/>
      </c>
      <c r="S103">
        <f>IFERROR(IF(Assumptions!E102="","",Assumptions!E102),"")</f>
        <v/>
      </c>
      <c r="T103">
        <f>IFERROR(IF(Assumptions!F102="","",Assumptions!F102),"")</f>
        <v/>
      </c>
      <c r="U103">
        <f>IFERROR(IF(Assumptions!G102="","",Assumptions!G102),"")</f>
        <v/>
      </c>
      <c r="V103">
        <f>IFERROR(IF(Assumptions!H102="","",Assumptions!H102),"")</f>
        <v/>
      </c>
    </row>
    <row r="104" ht="21" customHeight="1">
      <c r="A104" s="23" t="n"/>
      <c r="B104" s="24" t="n"/>
      <c r="C104" s="23" t="n"/>
      <c r="D104" s="25" t="n"/>
      <c r="E104" s="24" t="n"/>
      <c r="F104" s="24" t="n"/>
      <c r="G104" s="26" t="n"/>
      <c r="H104" s="26" t="n"/>
      <c r="I104" s="26" t="n"/>
      <c r="J104" s="18">
        <f>IF(OR($D104="",$G104=""),"",IFERROR($G104/$D104,""))</f>
        <v/>
      </c>
      <c r="K104" s="23" t="n"/>
      <c r="L104" s="24" t="n"/>
      <c r="M104" s="27" t="n"/>
      <c r="N104" s="18">
        <f>IF($G104="","",$G104-IF($H104="",0,$H104))</f>
        <v/>
      </c>
      <c r="O104" s="29">
        <f>IF($A104="","",IF($G104="","Review: missing budget",IF($F104="","Review: missing draw period",IF($L104="","Review: missing status",IF(AND($X$2&lt;&gt;"",$G104&gt;$X$2),"Review: large budget line",IF(AND($H104&lt;&gt;"",$H104&gt;$G104),"Review: forecast over budget",IF(AND($I104&lt;&gt;"",$H104&lt;&gt;"",$I104&gt;$H104),"Review: drawn over forecast",IF(AND($L104&lt;&gt;"Complete",$L104&lt;&gt;"Deferred",$M104=""),"Review: missing due date",IF(AND($M104&lt;&gt;"",$M104&lt;TODAY(),$L104&lt;&gt;"Complete",$L104&lt;&gt;"Deferred"),"Review: past due","")))))))))</f>
        <v/>
      </c>
      <c r="P104" s="23" t="n"/>
      <c r="R104">
        <f>IFERROR(IF(Assumptions!D103="","",Assumptions!D103),"")</f>
        <v/>
      </c>
      <c r="S104">
        <f>IFERROR(IF(Assumptions!E103="","",Assumptions!E103),"")</f>
        <v/>
      </c>
      <c r="T104">
        <f>IFERROR(IF(Assumptions!F103="","",Assumptions!F103),"")</f>
        <v/>
      </c>
      <c r="U104">
        <f>IFERROR(IF(Assumptions!G103="","",Assumptions!G103),"")</f>
        <v/>
      </c>
      <c r="V104">
        <f>IFERROR(IF(Assumptions!H103="","",Assumptions!H103),"")</f>
        <v/>
      </c>
    </row>
  </sheetData>
  <autoFilter ref="A4:P104"/>
  <mergeCells count="1">
    <mergeCell ref="A1:P1"/>
  </mergeCells>
  <conditionalFormatting sqref="N5:N104">
    <cfRule type="expression" priority="1" dxfId="0">
      <formula>AND($N5&lt;&gt;"",$N5&lt;0)</formula>
    </cfRule>
    <cfRule type="expression" priority="2" dxfId="1">
      <formula>AND($N5&lt;&gt;"",$N5&gt;=0)</formula>
    </cfRule>
  </conditionalFormatting>
  <conditionalFormatting sqref="O5:O104">
    <cfRule type="expression" priority="3" dxfId="0">
      <formula>$O5&lt;&gt;""</formula>
    </cfRule>
  </conditionalFormatting>
  <conditionalFormatting sqref="M5:M104">
    <cfRule type="expression" priority="4" dxfId="0">
      <formula>AND($A5&lt;&gt;"",$M5&lt;&gt;"",$M5&lt;TODAY(),$L5&lt;&gt;"Complete",$L5&lt;&gt;"Deferred")</formula>
    </cfRule>
  </conditionalFormatting>
  <conditionalFormatting sqref="L5:L104">
    <cfRule type="expression" priority="5" dxfId="1">
      <formula>$L5="Complete"</formula>
    </cfRule>
  </conditionalFormatting>
  <dataValidations count="8">
    <dataValidation sqref="B5:B104" showDropDown="0" showInputMessage="1" showErrorMessage="1" allowBlank="0" errorTitle="Check category" error="Select a category from the editable Assumptions list." promptTitle="Budget category" prompt="Select the planning category for this line." type="list">
      <formula1>=$R$5:$R$12</formula1>
    </dataValidation>
    <dataValidation sqref="E5:E104" showDropDown="0" showInputMessage="0" showErrorMessage="1" allowBlank="0" errorTitle="Check unit" error="Select a unit from the editable Assumptions list." type="list">
      <formula1>=$S$5:$S$9</formula1>
    </dataValidation>
    <dataValidation sqref="F5:F104" showDropDown="0" showInputMessage="0" showErrorMessage="1" allowBlank="0" errorTitle="Check draw period" error="Select a draw period from the editable Assumptions list." type="list">
      <formula1>=$T$5:$T$17</formula1>
    </dataValidation>
    <dataValidation sqref="K5:K104" showDropDown="0" showInputMessage="0" showErrorMessage="1" allowBlank="0" errorTitle="Check owner" error="Select an owner from the editable Assumptions list." type="list">
      <formula1>=$U$5:$U$9</formula1>
    </dataValidation>
    <dataValidation sqref="L5:L104" showDropDown="0" showInputMessage="0" showErrorMessage="1" allowBlank="0" errorTitle="Check status" error="Select a status from the editable Assumptions list." type="list">
      <formula1>=$V$5:$V$10</formula1>
    </dataValidation>
    <dataValidation sqref="D5:D104" showDropDown="0" showInputMessage="0" showErrorMessage="1" allowBlank="0" errorTitle="Check quantity" error="Enter a positive quantity within the visible assumption." type="decimal" operator="between">
      <formula1>0.01</formula1>
      <formula2>=$W$2</formula2>
    </dataValidation>
    <dataValidation sqref="G5:I104" showDropDown="0" showInputMessage="0" showErrorMessage="1" allowBlank="0" errorTitle="Check amount" error="Enter a nonnegative amount within the visible maximum." type="decimal" operator="between">
      <formula1>0</formula1>
      <formula2>=$Y$2</formula2>
    </dataValidation>
    <dataValidation sqref="M5:M104" showDropDown="0" showInputMessage="0" showErrorMessage="1" allowBlank="0" errorTitle="Check due date" error="Enter a date within the visible planning window." type="date" operator="between">
      <formula1>=$Z$2</formula1>
      <formula2>=$AA$2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3" customWidth="1" min="3" max="3"/>
    <col width="22" customWidth="1" min="4" max="4"/>
    <col width="16" customWidth="1" min="5" max="5"/>
    <col width="19" customWidth="1" min="6" max="6"/>
    <col width="28" customWidth="1" min="7" max="7"/>
    <col width="17" customWidth="1" min="8" max="8"/>
  </cols>
  <sheetData>
    <row r="1" ht="26" customHeight="1">
      <c r="A1" s="1" t="inlineStr">
        <is>
          <t>Development Budget Assumptions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4" t="inlineStr">
        <is>
          <t>Yellow cells are editable planning assumptions and stable validation lists. Update them for the fictional project before relying on workbook results.</t>
        </is>
      </c>
    </row>
    <row r="3">
      <c r="A3" s="22" t="inlineStr">
        <is>
          <t>Budget Limit</t>
        </is>
      </c>
      <c r="B3" s="22" t="inlineStr">
        <is>
          <t>Editable Value</t>
        </is>
      </c>
      <c r="D3" s="12" t="inlineStr">
        <is>
          <t>Category</t>
        </is>
      </c>
      <c r="E3" s="12" t="inlineStr">
        <is>
          <t>Unit</t>
        </is>
      </c>
      <c r="F3" s="12" t="inlineStr">
        <is>
          <t>Draw Period</t>
        </is>
      </c>
      <c r="G3" s="12" t="inlineStr">
        <is>
          <t>Owner</t>
        </is>
      </c>
      <c r="H3" s="12" t="inlineStr">
        <is>
          <t>Status</t>
        </is>
      </c>
    </row>
    <row r="4" ht="25" customHeight="1">
      <c r="A4" s="13" t="inlineStr">
        <is>
          <t>Large line review threshold</t>
        </is>
      </c>
      <c r="B4" s="30" t="n">
        <v>5000000</v>
      </c>
      <c r="D4" s="23" t="inlineStr">
        <is>
          <t>Land</t>
        </is>
      </c>
      <c r="E4" s="23" t="inlineStr">
        <is>
          <t>lump sum</t>
        </is>
      </c>
      <c r="F4" s="23" t="inlineStr">
        <is>
          <t>Predevelopment</t>
        </is>
      </c>
      <c r="G4" s="23" t="inlineStr">
        <is>
          <t>Fictional Development Lead</t>
        </is>
      </c>
      <c r="H4" s="23" t="inlineStr">
        <is>
          <t>Planned</t>
        </is>
      </c>
    </row>
    <row r="5" ht="25" customHeight="1">
      <c r="A5" s="17" t="inlineStr">
        <is>
          <t>Maximum amount entry</t>
        </is>
      </c>
      <c r="B5" s="30" t="n">
        <v>25000000</v>
      </c>
      <c r="D5" s="23" t="inlineStr">
        <is>
          <t>Design</t>
        </is>
      </c>
      <c r="E5" s="23" t="inlineStr">
        <is>
          <t>square feet</t>
        </is>
      </c>
      <c r="F5" s="23" t="inlineStr">
        <is>
          <t>Draw 1</t>
        </is>
      </c>
      <c r="G5" s="23" t="inlineStr">
        <is>
          <t>Fictional Design Team</t>
        </is>
      </c>
      <c r="H5" s="23" t="inlineStr">
        <is>
          <t>Quoted</t>
        </is>
      </c>
    </row>
    <row r="6" ht="25" customHeight="1">
      <c r="A6" s="13" t="inlineStr">
        <is>
          <t>Earliest allowed due date</t>
        </is>
      </c>
      <c r="B6" s="31" t="n">
        <v>46023</v>
      </c>
      <c r="D6" s="23" t="inlineStr">
        <is>
          <t>Permits &amp; Fees</t>
        </is>
      </c>
      <c r="E6" s="23" t="inlineStr">
        <is>
          <t>units</t>
        </is>
      </c>
      <c r="F6" s="23" t="inlineStr">
        <is>
          <t>Draw 2</t>
        </is>
      </c>
      <c r="G6" s="23" t="inlineStr">
        <is>
          <t>Fictional Project Manager</t>
        </is>
      </c>
      <c r="H6" s="23" t="inlineStr">
        <is>
          <t>Scheduled</t>
        </is>
      </c>
    </row>
    <row r="7" ht="25" customHeight="1">
      <c r="A7" s="17" t="inlineStr">
        <is>
          <t>Latest allowed due date</t>
        </is>
      </c>
      <c r="B7" s="31" t="n">
        <v>47848</v>
      </c>
      <c r="D7" s="23" t="inlineStr">
        <is>
          <t>Site Work</t>
        </is>
      </c>
      <c r="E7" s="23" t="inlineStr">
        <is>
          <t>months</t>
        </is>
      </c>
      <c r="F7" s="23" t="inlineStr">
        <is>
          <t>Draw 3</t>
        </is>
      </c>
      <c r="G7" s="23" t="inlineStr">
        <is>
          <t>Fictional Finance Review</t>
        </is>
      </c>
      <c r="H7" s="23" t="inlineStr">
        <is>
          <t>In Progress</t>
        </is>
      </c>
    </row>
    <row r="8" ht="25" customHeight="1">
      <c r="A8" s="13" t="inlineStr">
        <is>
          <t>Maximum quantity entry</t>
        </is>
      </c>
      <c r="B8" s="32" t="n">
        <v>500000</v>
      </c>
      <c r="D8" s="23" t="inlineStr">
        <is>
          <t>Structures</t>
        </is>
      </c>
      <c r="E8" s="23" t="inlineStr">
        <is>
          <t>hours</t>
        </is>
      </c>
      <c r="F8" s="23" t="inlineStr">
        <is>
          <t>Draw 4</t>
        </is>
      </c>
      <c r="G8" s="23" t="inlineStr">
        <is>
          <t>Fictional Site Lead</t>
        </is>
      </c>
      <c r="H8" s="23" t="inlineStr">
        <is>
          <t>Complete</t>
        </is>
      </c>
    </row>
    <row r="9" ht="25" customHeight="1">
      <c r="D9" s="23" t="inlineStr">
        <is>
          <t>Security Systems</t>
        </is>
      </c>
      <c r="E9" s="23" t="n"/>
      <c r="F9" s="23" t="inlineStr">
        <is>
          <t>Draw 5</t>
        </is>
      </c>
      <c r="G9" s="23" t="n"/>
      <c r="H9" s="23" t="inlineStr">
        <is>
          <t>Deferred</t>
        </is>
      </c>
    </row>
    <row r="10" ht="25" customHeight="1">
      <c r="A10" s="33" t="inlineStr">
        <is>
          <t>Planning note</t>
        </is>
      </c>
      <c r="B10" s="34" t="inlineStr">
        <is>
          <t>Keep the review threshold at or below the maximum amount entry. All examples and roles are fictional.</t>
        </is>
      </c>
      <c r="D10" s="23" t="inlineStr">
        <is>
          <t>Contingency</t>
        </is>
      </c>
      <c r="E10" s="23" t="n"/>
      <c r="F10" s="23" t="inlineStr">
        <is>
          <t>Draw 6</t>
        </is>
      </c>
      <c r="G10" s="23" t="n"/>
      <c r="H10" s="23" t="n"/>
    </row>
    <row r="11" ht="25" customHeight="1">
      <c r="D11" s="23" t="inlineStr">
        <is>
          <t>Other</t>
        </is>
      </c>
      <c r="E11" s="23" t="n"/>
      <c r="F11" s="23" t="inlineStr">
        <is>
          <t>Draw 7</t>
        </is>
      </c>
      <c r="G11" s="23" t="n"/>
      <c r="H11" s="23" t="n"/>
    </row>
    <row r="12" ht="25" customHeight="1">
      <c r="D12" s="23" t="n"/>
      <c r="E12" s="23" t="n"/>
      <c r="F12" s="23" t="inlineStr">
        <is>
          <t>Draw 8</t>
        </is>
      </c>
      <c r="G12" s="23" t="n"/>
      <c r="H12" s="23" t="n"/>
    </row>
    <row r="13" ht="25" customHeight="1">
      <c r="D13" s="23" t="n"/>
      <c r="E13" s="23" t="n"/>
      <c r="F13" s="23" t="inlineStr">
        <is>
          <t>Draw 9</t>
        </is>
      </c>
      <c r="G13" s="23" t="n"/>
      <c r="H13" s="23" t="n"/>
    </row>
    <row r="14" ht="25" customHeight="1">
      <c r="D14" s="23" t="n"/>
      <c r="E14" s="23" t="n"/>
      <c r="F14" s="23" t="inlineStr">
        <is>
          <t>Draw 10</t>
        </is>
      </c>
      <c r="G14" s="23" t="n"/>
      <c r="H14" s="23" t="n"/>
    </row>
    <row r="15" ht="25" customHeight="1">
      <c r="D15" s="23" t="n"/>
      <c r="E15" s="23" t="n"/>
      <c r="F15" s="23" t="inlineStr">
        <is>
          <t>Draw 11</t>
        </is>
      </c>
      <c r="G15" s="23" t="n"/>
      <c r="H15" s="23" t="n"/>
    </row>
    <row r="16" ht="25" customHeight="1">
      <c r="D16" s="23" t="n"/>
      <c r="E16" s="23" t="n"/>
      <c r="F16" s="23" t="inlineStr">
        <is>
          <t>Draw 12</t>
        </is>
      </c>
      <c r="G16" s="23" t="n"/>
      <c r="H16" s="23" t="n"/>
    </row>
  </sheetData>
  <autoFilter ref="D3:H16"/>
  <mergeCells count="1">
    <mergeCell ref="A1:H1"/>
  </mergeCells>
  <conditionalFormatting sqref="B4:B5">
    <cfRule type="expression" priority="1" dxfId="0">
      <formula>$B$4&gt;$B$5</formula>
    </cfRule>
  </conditionalFormatting>
  <conditionalFormatting sqref="B6:B7">
    <cfRule type="expression" priority="2" dxfId="0">
      <formula>$B$6&gt;$B$7</formula>
    </cfRule>
  </conditionalFormatting>
  <dataValidations count="3">
    <dataValidation sqref="B4:B5" showDropDown="0" showInputMessage="0" showErrorMessage="1" allowBlank="0" errorTitle="Check assumption" error="Enter an amount from $0.00 through $100,000,000.00." type="decimal" operator="between">
      <formula1>0</formula1>
      <formula2>100000000</formula2>
    </dataValidation>
    <dataValidation sqref="B6:B7" showDropDown="0" showInputMessage="0" showErrorMessage="1" allowBlank="0" errorTitle="Check planning date" error="Enter a date within the displayed planning horizon." type="date" operator="between">
      <formula1>DATE(2026,1,1)</formula1>
      <formula2>DATE(2036,12,31)</formula2>
    </dataValidation>
    <dataValidation sqref="B8" showDropDown="0" showInputMessage="0" showErrorMessage="1" allowBlank="0" errorTitle="Check quantity limit" error="Enter a quantity limit from 1 through 10,000,000." type="decimal" operator="between">
      <formula1>1</formula1>
      <formula2>10000000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Facility Planning Team</dc:creator>
  <dc:title xmlns:dc="http://purl.org/dc/elements/1.1/">Self Storage Development Budget</dc:title>
  <dc:subject xmlns:dc="http://purl.org/dc/elements/1.1/">Fictional self storage development planning budget</dc:subject>
  <dcterms:created xmlns:dcterms="http://purl.org/dc/terms/" xmlns:xsi="http://www.w3.org/2001/XMLSchema-instance" xsi:type="dcterms:W3CDTF">2026-09-11T18:28:41Z</dcterms:created>
  <dcterms:modified xmlns:dcterms="http://purl.org/dc/terms/" xmlns:xsi="http://www.w3.org/2001/XMLSchema-instance" xsi:type="dcterms:W3CDTF">2026-09-11T18:28:42+00:00Z</dcterms:modified>
</cp:coreProperties>
</file>