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perating Data" sheetId="2" state="visible" r:id="rId2"/>
    <sheet xmlns:r="http://schemas.openxmlformats.org/officeDocument/2006/relationships" name="DCF Forecast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'Operating Data'!$A$4:$L$124</definedName>
    <definedName name="_xlnm._FilterDatabase" localSheetId="2" hidden="1">'DCF Forecast'!$A$4:$K$14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$#,##0;[Red]-$#,##0"/>
    <numFmt numFmtId="165" formatCode="mm/dd/yyyy"/>
    <numFmt numFmtId="166" formatCode="0.0%"/>
    <numFmt numFmtId="167" formatCode="0.00x"/>
    <numFmt numFmtId="168" formatCode="#,##0 &quot;units&quot;"/>
    <numFmt numFmtId="169" formatCode="0 &quot;months&quot;"/>
    <numFmt numFmtId="170" formatCode="0 &quot;year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6324F"/>
      <sz val="10"/>
    </font>
    <font>
      <name val="Calibri"/>
      <b val="1"/>
      <color rgb="0016324F"/>
      <sz val="10"/>
    </font>
    <font>
      <name val="Calibri"/>
      <b val="1"/>
      <color rgb="0016324F"/>
      <sz val="12"/>
    </font>
    <font>
      <name val="Calibri"/>
      <i val="1"/>
      <color rgb="00546A79"/>
      <sz val="9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0A91D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8" fontId="3" fillId="7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9" fontId="3" fillId="7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167" fontId="3" fillId="7" borderId="1" applyAlignment="1" pivotButton="0" quotePrefix="0" xfId="0">
      <alignment horizontal="left" vertical="center" wrapText="1"/>
    </xf>
    <xf numFmtId="170" fontId="3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center" vertical="center"/>
    </xf>
    <xf numFmtId="168" fontId="3" fillId="7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left" vertical="center" wrapText="1"/>
    </xf>
    <xf numFmtId="169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167" fontId="3" fillId="7" borderId="1" applyAlignment="1" pivotButton="0" quotePrefix="0" xfId="0">
      <alignment horizontal="left" vertical="center" wrapText="1"/>
    </xf>
    <xf numFmtId="170" fontId="3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F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3" customWidth="1" min="3" max="3"/>
    <col width="34" customWidth="1" min="4" max="4"/>
    <col width="35" customWidth="1" min="5" max="5"/>
    <col width="3" customWidth="1" min="6" max="6"/>
  </cols>
  <sheetData>
    <row r="1" ht="28" customHeight="1">
      <c r="A1" s="1" t="inlineStr">
        <is>
          <t>Self Storage Business Valuation Spreadsheet</t>
        </is>
      </c>
      <c r="B1" s="43" t="n"/>
      <c r="C1" s="43" t="n"/>
      <c r="D1" s="43" t="n"/>
      <c r="E1" s="43" t="n"/>
      <c r="F1" s="44" t="n"/>
    </row>
    <row r="2"/>
    <row r="3">
      <c r="A3" s="3" t="inlineStr">
        <is>
          <t>Operating Indicators</t>
        </is>
      </c>
      <c r="B3" s="3" t="inlineStr">
        <is>
          <t>Calculated Value</t>
        </is>
      </c>
      <c r="D3" s="3" t="inlineStr">
        <is>
          <t>Valuation Indications</t>
        </is>
      </c>
      <c r="E3" s="3" t="inlineStr">
        <is>
          <t>Calculated Value</t>
        </is>
      </c>
    </row>
    <row r="4">
      <c r="A4" s="4" t="inlineStr">
        <is>
          <t>Facility</t>
        </is>
      </c>
      <c r="B4" s="5">
        <f>IF(Assumptions!$B$3="","",Assumptions!$B$3)</f>
        <v/>
      </c>
      <c r="D4" s="4" t="inlineStr">
        <is>
          <t>Income Capitalization Indication</t>
        </is>
      </c>
      <c r="E4" s="6">
        <f>IF($B$11="","",IFERROR($B$11/Assumptions!$B$7,""))</f>
        <v/>
      </c>
    </row>
    <row r="5">
      <c r="A5" s="7" t="inlineStr">
        <is>
          <t>Valuation Date</t>
        </is>
      </c>
      <c r="B5" s="45">
        <f>IF(Assumptions!$B$4="","",Assumptions!$B$4)</f>
        <v/>
      </c>
      <c r="D5" s="7" t="inlineStr">
        <is>
          <t>Revenue Multiple Indication</t>
        </is>
      </c>
      <c r="E5" s="9">
        <f>IF($B$7="","",IFERROR($B$7*Assumptions!$B$8,""))</f>
        <v/>
      </c>
    </row>
    <row r="6">
      <c r="A6" s="4" t="inlineStr">
        <is>
          <t>Included Monthly Periods</t>
        </is>
      </c>
      <c r="B6" s="10">
        <f>IF(OR(Assumptions!$B$3="",Assumptions!$B$4=""),"",COUNTIFS('Operating Data'!$A$5:$A$124,Assumptions!$B$3,'Operating Data'!$B$5:$B$124,"&gt;="&amp;EDATE(Assumptions!$B$4,-Assumptions!$B$5),'Operating Data'!$B$5:$B$124,"&lt;="&amp;Assumptions!$B$4,'Operating Data'!$J$5:$J$124,"Included"))</f>
        <v/>
      </c>
      <c r="D6" s="4" t="inlineStr">
        <is>
          <t>Discounted Cash-Flow Indication</t>
        </is>
      </c>
      <c r="E6" s="6">
        <f>IF($B$7="","",IFERROR(SUM('DCF Forecast'!$K$5:$K$14),""))</f>
        <v/>
      </c>
    </row>
    <row r="7">
      <c r="A7" s="7" t="inlineStr">
        <is>
          <t>Annualized Revenue</t>
        </is>
      </c>
      <c r="B7" s="11">
        <f>IF($B$6=0,"",IFERROR(SUMIFS('Operating Data'!$C$5:$C$124,'Operating Data'!$A$5:$A$124,Assumptions!$B$3,'Operating Data'!$B$5:$B$124,"&gt;="&amp;EDATE(Assumptions!$B$4,-Assumptions!$B$5),'Operating Data'!$B$5:$B$124,"&lt;="&amp;Assumptions!$B$4,'Operating Data'!$J$5:$J$124,"Included")/$B$6*12,""))</f>
        <v/>
      </c>
      <c r="D7" s="7" t="inlineStr">
        <is>
          <t>Reconciled Valuation Indication</t>
        </is>
      </c>
      <c r="E7" s="12">
        <f>IF(COUNT($E$4:$E$6)&lt;3,"",IFERROR(SUMPRODUCT($E$4:$E$6,Assumptions!$B$15:$B$17)/SUM(Assumptions!$B$15:$B$17),""))</f>
        <v/>
      </c>
    </row>
    <row r="8">
      <c r="A8" s="4" t="inlineStr">
        <is>
          <t>Annualized Operating Expenses</t>
        </is>
      </c>
      <c r="B8" s="13">
        <f>IF($B$6=0,"",IFERROR(SUMIFS('Operating Data'!$D$5:$D$124,'Operating Data'!$A$5:$A$124,Assumptions!$B$3,'Operating Data'!$B$5:$B$124,"&gt;="&amp;EDATE(Assumptions!$B$4,-Assumptions!$B$5),'Operating Data'!$B$5:$B$124,"&lt;="&amp;Assumptions!$B$4,'Operating Data'!$J$5:$J$124,"Included")/$B$6*12,""))</f>
        <v/>
      </c>
      <c r="D8" s="4" t="inlineStr">
        <is>
          <t>Assumptions in Use</t>
        </is>
      </c>
      <c r="E8" s="4" t="inlineStr">
        <is>
          <t>Calculated Value</t>
        </is>
      </c>
    </row>
    <row r="9">
      <c r="A9" s="7" t="inlineStr">
        <is>
          <t>Annualized NOI Before Adjustment</t>
        </is>
      </c>
      <c r="B9" s="11">
        <f>IF(OR($B$7="",$B$8=""),"",IFERROR($B$7-$B$8,""))</f>
        <v/>
      </c>
      <c r="D9" s="7" t="inlineStr">
        <is>
          <t>Capitalization Rate</t>
        </is>
      </c>
      <c r="E9" s="46">
        <f>IF(Assumptions!$B$7="","",Assumptions!$B$7)</f>
        <v/>
      </c>
    </row>
    <row r="10">
      <c r="A10" s="4" t="inlineStr">
        <is>
          <t>NOI Normalization Adjustment</t>
        </is>
      </c>
      <c r="B10" s="13">
        <f>IF($B$9="","",Assumptions!$B$6)</f>
        <v/>
      </c>
      <c r="D10" s="4" t="inlineStr">
        <is>
          <t>Revenue Multiple</t>
        </is>
      </c>
      <c r="E10" s="47">
        <f>IF(Assumptions!$B$8="","",Assumptions!$B$8)</f>
        <v/>
      </c>
    </row>
    <row r="11">
      <c r="A11" s="7" t="inlineStr">
        <is>
          <t>Normalized Annual NOI</t>
        </is>
      </c>
      <c r="B11" s="11">
        <f>IF(OR($B$9="",$B$10=""),"",IFERROR($B$9+$B$10,""))</f>
        <v/>
      </c>
      <c r="D11" s="7" t="inlineStr">
        <is>
          <t>Discount Rate</t>
        </is>
      </c>
      <c r="E11" s="46">
        <f>IF(Assumptions!$B$13="","",Assumptions!$B$13)</f>
        <v/>
      </c>
    </row>
    <row r="12">
      <c r="A12" s="4" t="inlineStr">
        <is>
          <t>Normalized NOI Margin</t>
        </is>
      </c>
      <c r="B12" s="48">
        <f>IF(OR($B$11="",$B$7=""),"",IFERROR($B$11/$B$7,""))</f>
        <v/>
      </c>
      <c r="D12" s="4" t="inlineStr">
        <is>
          <t>Terminal Capitalization Rate</t>
        </is>
      </c>
      <c r="E12" s="49">
        <f>IF(Assumptions!$B$12="","",Assumptions!$B$12)</f>
        <v/>
      </c>
    </row>
    <row r="13">
      <c r="A13" s="7" t="inlineStr">
        <is>
          <t>Weighted Occupancy</t>
        </is>
      </c>
      <c r="B13" s="50">
        <f>IF($B$6=0,"",IFERROR(SUMIFS('Operating Data'!$G$5:$G$124,'Operating Data'!$A$5:$A$124,Assumptions!$B$3,'Operating Data'!$B$5:$B$124,"&gt;="&amp;EDATE(Assumptions!$B$4,-Assumptions!$B$5),'Operating Data'!$B$5:$B$124,"&lt;="&amp;Assumptions!$B$4,'Operating Data'!$J$5:$J$124,"Included")/SUMIFS('Operating Data'!$F$5:$F$124,'Operating Data'!$A$5:$A$124,Assumptions!$B$3,'Operating Data'!$B$5:$B$124,"&gt;="&amp;EDATE(Assumptions!$B$4,-Assumptions!$B$5),'Operating Data'!$B$5:$B$124,"&lt;="&amp;Assumptions!$B$4,'Operating Data'!$J$5:$J$124,"Included"),""))</f>
        <v/>
      </c>
      <c r="D13" s="7" t="inlineStr">
        <is>
          <t>Total Method Weight</t>
        </is>
      </c>
      <c r="E13" s="46">
        <f>IF(Assumptions!$B$18="","",Assumptions!$B$18)</f>
        <v/>
      </c>
    </row>
    <row r="14" ht="38" customHeight="1">
      <c r="A14" s="4" t="inlineStr">
        <is>
          <t>Records Awaiting Review</t>
        </is>
      </c>
      <c r="B14" s="10">
        <f>IF(OR(Assumptions!$B$3="",Assumptions!$B$4=""),"",COUNTIFS('Operating Data'!$A$5:$A$124,Assumptions!$B$3,'Operating Data'!$B$5:$B$124,"&gt;="&amp;EDATE(Assumptions!$B$4,-Assumptions!$B$5),'Operating Data'!$B$5:$B$124,"&lt;="&amp;Assumptions!$B$4,'Operating Data'!$J$5:$J$124,"Review"))</f>
        <v/>
      </c>
      <c r="D14" s="4" t="inlineStr">
        <is>
          <t>Review Flag</t>
        </is>
      </c>
      <c r="E14" s="4">
        <f>IF($B$6=0,"Review: no included operating periods",IF($B$11&lt;=0,"Review: normalized NOI is not positive",IF(ABS($E$13-1)&gt;0.0001,"Review: method weights do not total 100%",IF($B$14&gt;0,"Review: one or more operating records need human review","Ready for human valuation review"))))</f>
        <v/>
      </c>
    </row>
  </sheetData>
  <mergeCells count="1">
    <mergeCell ref="A1:F1"/>
  </mergeCells>
  <conditionalFormatting sqref="E14">
    <cfRule type="expression" priority="1" dxfId="0" stopIfTrue="1">
      <formula>LEFT($E$14,6)="Review"</formula>
    </cfRule>
    <cfRule type="expression" priority="2" dxfId="1">
      <formula>LEFT($E$14,6)&lt;&gt;"Review"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L12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8" customWidth="1" min="3" max="3"/>
    <col width="24" customWidth="1" min="4" max="4"/>
    <col width="17" customWidth="1" min="5" max="5"/>
    <col width="14" customWidth="1" min="6" max="6"/>
    <col width="16" customWidth="1" min="7" max="7"/>
    <col width="13" customWidth="1" min="8" max="8"/>
    <col width="27" customWidth="1" min="9" max="9"/>
    <col width="13" customWidth="1" min="10" max="10"/>
    <col width="14" customWidth="1" min="11" max="11"/>
    <col width="42" customWidth="1" min="12" max="12"/>
  </cols>
  <sheetData>
    <row r="1" ht="28" customHeight="1">
      <c r="A1" s="1" t="inlineStr">
        <is>
          <t>Fictional Monthly Operating Data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4" t="n"/>
    </row>
    <row r="2" ht="30" customHeight="1">
      <c r="A2" s="19" t="inlineStr">
        <is>
          <t>Enter one monthly operating record per facility. Yellow cells are editable; status controls whether a record is used in the valuation.</t>
        </is>
      </c>
    </row>
    <row r="3"/>
    <row r="4" ht="28" customHeight="1">
      <c r="A4" s="3" t="inlineStr">
        <is>
          <t>Facility</t>
        </is>
      </c>
      <c r="B4" s="3" t="inlineStr">
        <is>
          <t>Period</t>
        </is>
      </c>
      <c r="C4" s="3" t="inlineStr">
        <is>
          <t>Revenue Amount</t>
        </is>
      </c>
      <c r="D4" s="3" t="inlineStr">
        <is>
          <t>Operating Expense Amount</t>
        </is>
      </c>
      <c r="E4" s="3" t="inlineStr">
        <is>
          <t>NOI Amount</t>
        </is>
      </c>
      <c r="F4" s="3" t="inlineStr">
        <is>
          <t>Total Units</t>
        </is>
      </c>
      <c r="G4" s="3" t="inlineStr">
        <is>
          <t>Occupied Units</t>
        </is>
      </c>
      <c r="H4" s="3" t="inlineStr">
        <is>
          <t>Occupancy</t>
        </is>
      </c>
      <c r="I4" s="3" t="inlineStr">
        <is>
          <t>Record Owner</t>
        </is>
      </c>
      <c r="J4" s="3" t="inlineStr">
        <is>
          <t>Status</t>
        </is>
      </c>
      <c r="K4" s="3" t="inlineStr">
        <is>
          <t>Due Date</t>
        </is>
      </c>
      <c r="L4" s="3" t="inlineStr">
        <is>
          <t>Notes</t>
        </is>
      </c>
    </row>
    <row r="5">
      <c r="A5" s="20" t="inlineStr">
        <is>
          <t>Cedar Lantern Storage (Fictional)</t>
        </is>
      </c>
      <c r="B5" s="51" t="n">
        <v>45930</v>
      </c>
      <c r="C5" s="22" t="n">
        <v>116500</v>
      </c>
      <c r="D5" s="22" t="n">
        <v>65400</v>
      </c>
      <c r="E5" s="23">
        <f>IF(OR($A5="",$B5="",$C5="",$D5=""),"",IFERROR($C5-$D5,""))</f>
        <v/>
      </c>
      <c r="F5" s="52" t="n">
        <v>420</v>
      </c>
      <c r="G5" s="52" t="n">
        <v>368</v>
      </c>
      <c r="H5" s="53">
        <f>IF(OR($A5="",$B5="",$F5="",$G5=""),"",IFERROR($G5/$F5,""))</f>
        <v/>
      </c>
      <c r="I5" s="20" t="inlineStr">
        <is>
          <t>Avery Quill (Fictional)</t>
        </is>
      </c>
      <c r="J5" s="26" t="inlineStr">
        <is>
          <t>Included</t>
        </is>
      </c>
      <c r="K5" s="51" t="n">
        <v>45940</v>
      </c>
      <c r="L5" s="20" t="inlineStr">
        <is>
          <t>Fictional monthly close reviewed for the valuation file.</t>
        </is>
      </c>
    </row>
    <row r="6">
      <c r="A6" s="20" t="inlineStr">
        <is>
          <t>Cedar Lantern Storage (Fictional)</t>
        </is>
      </c>
      <c r="B6" s="51" t="n">
        <v>45961</v>
      </c>
      <c r="C6" s="22" t="n">
        <v>118900</v>
      </c>
      <c r="D6" s="22" t="n">
        <v>66300</v>
      </c>
      <c r="E6" s="27">
        <f>IF(OR($A6="",$B6="",$C6="",$D6=""),"",IFERROR($C6-$D6,""))</f>
        <v/>
      </c>
      <c r="F6" s="52" t="n">
        <v>420</v>
      </c>
      <c r="G6" s="52" t="n">
        <v>371</v>
      </c>
      <c r="H6" s="54">
        <f>IF(OR($A6="",$B6="",$F6="",$G6=""),"",IFERROR($G6/$F6,""))</f>
        <v/>
      </c>
      <c r="I6" s="20" t="inlineStr">
        <is>
          <t>Morgan Vale (Fictional)</t>
        </is>
      </c>
      <c r="J6" s="26" t="inlineStr">
        <is>
          <t>Included</t>
        </is>
      </c>
      <c r="K6" s="51" t="n">
        <v>45971</v>
      </c>
      <c r="L6" s="20" t="inlineStr">
        <is>
          <t>Fictional revenue and expense totals agree to the internal scenario.</t>
        </is>
      </c>
    </row>
    <row r="7">
      <c r="A7" s="20" t="inlineStr">
        <is>
          <t>Cedar Lantern Storage (Fictional)</t>
        </is>
      </c>
      <c r="B7" s="51" t="n">
        <v>45991</v>
      </c>
      <c r="C7" s="22" t="n">
        <v>121400</v>
      </c>
      <c r="D7" s="22" t="n">
        <v>67100</v>
      </c>
      <c r="E7" s="23">
        <f>IF(OR($A7="",$B7="",$C7="",$D7=""),"",IFERROR($C7-$D7,""))</f>
        <v/>
      </c>
      <c r="F7" s="52" t="n">
        <v>420</v>
      </c>
      <c r="G7" s="52" t="n">
        <v>375</v>
      </c>
      <c r="H7" s="53">
        <f>IF(OR($A7="",$B7="",$F7="",$G7=""),"",IFERROR($G7/$F7,""))</f>
        <v/>
      </c>
      <c r="I7" s="20" t="inlineStr">
        <is>
          <t>Riley North (Fictional)</t>
        </is>
      </c>
      <c r="J7" s="26" t="inlineStr">
        <is>
          <t>Included</t>
        </is>
      </c>
      <c r="K7" s="51" t="n">
        <v>46001</v>
      </c>
      <c r="L7" s="20" t="inlineStr">
        <is>
          <t>Fictional occupancy count reflects the month-end scenario.</t>
        </is>
      </c>
    </row>
    <row r="8">
      <c r="A8" s="20" t="inlineStr">
        <is>
          <t>Cedar Lantern Storage (Fictional)</t>
        </is>
      </c>
      <c r="B8" s="51" t="n">
        <v>46022</v>
      </c>
      <c r="C8" s="22" t="n">
        <v>119800</v>
      </c>
      <c r="D8" s="22" t="n">
        <v>68900</v>
      </c>
      <c r="E8" s="27">
        <f>IF(OR($A8="",$B8="",$C8="",$D8=""),"",IFERROR($C8-$D8,""))</f>
        <v/>
      </c>
      <c r="F8" s="52" t="n">
        <v>420</v>
      </c>
      <c r="G8" s="52" t="n">
        <v>379</v>
      </c>
      <c r="H8" s="54">
        <f>IF(OR($A8="",$B8="",$F8="",$G8=""),"",IFERROR($G8/$F8,""))</f>
        <v/>
      </c>
      <c r="I8" s="20" t="inlineStr">
        <is>
          <t>Avery Quill (Fictional)</t>
        </is>
      </c>
      <c r="J8" s="26" t="inlineStr">
        <is>
          <t>Included</t>
        </is>
      </c>
      <c r="K8" s="51" t="n">
        <v>46032</v>
      </c>
      <c r="L8" s="20" t="inlineStr">
        <is>
          <t>Fictional winter expense increase retained for review.</t>
        </is>
      </c>
    </row>
    <row r="9">
      <c r="A9" s="20" t="inlineStr">
        <is>
          <t>Cedar Lantern Storage (Fictional)</t>
        </is>
      </c>
      <c r="B9" s="51" t="n">
        <v>46053</v>
      </c>
      <c r="C9" s="22" t="n">
        <v>117600</v>
      </c>
      <c r="D9" s="22" t="n">
        <v>68100</v>
      </c>
      <c r="E9" s="23">
        <f>IF(OR($A9="",$B9="",$C9="",$D9=""),"",IFERROR($C9-$D9,""))</f>
        <v/>
      </c>
      <c r="F9" s="52" t="n">
        <v>420</v>
      </c>
      <c r="G9" s="52" t="n">
        <v>376</v>
      </c>
      <c r="H9" s="53">
        <f>IF(OR($A9="",$B9="",$F9="",$G9=""),"",IFERROR($G9/$F9,""))</f>
        <v/>
      </c>
      <c r="I9" s="20" t="inlineStr">
        <is>
          <t>Morgan Vale (Fictional)</t>
        </is>
      </c>
      <c r="J9" s="26" t="inlineStr">
        <is>
          <t>Included</t>
        </is>
      </c>
      <c r="K9" s="51" t="n">
        <v>46063</v>
      </c>
      <c r="L9" s="20" t="inlineStr">
        <is>
          <t>Fictional monthly totals entered without additional adjustment.</t>
        </is>
      </c>
    </row>
    <row r="10">
      <c r="A10" s="20" t="inlineStr">
        <is>
          <t>Cedar Lantern Storage (Fictional)</t>
        </is>
      </c>
      <c r="B10" s="51" t="n">
        <v>46081</v>
      </c>
      <c r="C10" s="22" t="n">
        <v>123200</v>
      </c>
      <c r="D10" s="22" t="n">
        <v>69600</v>
      </c>
      <c r="E10" s="27">
        <f>IF(OR($A10="",$B10="",$C10="",$D10=""),"",IFERROR($C10-$D10,""))</f>
        <v/>
      </c>
      <c r="F10" s="52" t="n">
        <v>420</v>
      </c>
      <c r="G10" s="52" t="n">
        <v>382</v>
      </c>
      <c r="H10" s="54">
        <f>IF(OR($A10="",$B10="",$F10="",$G10=""),"",IFERROR($G10/$F10,""))</f>
        <v/>
      </c>
      <c r="I10" s="20" t="inlineStr">
        <is>
          <t>Riley North (Fictional)</t>
        </is>
      </c>
      <c r="J10" s="26" t="inlineStr">
        <is>
          <t>Included</t>
        </is>
      </c>
      <c r="K10" s="51" t="n">
        <v>46091</v>
      </c>
      <c r="L10" s="20" t="inlineStr">
        <is>
          <t>Fictional spring leasing activity reflected in occupancy.</t>
        </is>
      </c>
    </row>
    <row r="11">
      <c r="A11" s="20" t="inlineStr">
        <is>
          <t>Cedar Lantern Storage (Fictional)</t>
        </is>
      </c>
      <c r="B11" s="51" t="n">
        <v>46112</v>
      </c>
      <c r="C11" s="22" t="n">
        <v>126800</v>
      </c>
      <c r="D11" s="22" t="n">
        <v>71200</v>
      </c>
      <c r="E11" s="23">
        <f>IF(OR($A11="",$B11="",$C11="",$D11=""),"",IFERROR($C11-$D11,""))</f>
        <v/>
      </c>
      <c r="F11" s="52" t="n">
        <v>420</v>
      </c>
      <c r="G11" s="52" t="n">
        <v>386</v>
      </c>
      <c r="H11" s="53">
        <f>IF(OR($A11="",$B11="",$F11="",$G11=""),"",IFERROR($G11/$F11,""))</f>
        <v/>
      </c>
      <c r="I11" s="20" t="inlineStr">
        <is>
          <t>Avery Quill (Fictional)</t>
        </is>
      </c>
      <c r="J11" s="26" t="inlineStr">
        <is>
          <t>Included</t>
        </is>
      </c>
      <c r="K11" s="51" t="n">
        <v>46122</v>
      </c>
      <c r="L11" s="20" t="inlineStr">
        <is>
          <t>Fictional expense total includes routine property operations.</t>
        </is>
      </c>
    </row>
    <row r="12">
      <c r="A12" s="20" t="inlineStr">
        <is>
          <t>Cedar Lantern Storage (Fictional)</t>
        </is>
      </c>
      <c r="B12" s="51" t="n">
        <v>46142</v>
      </c>
      <c r="C12" s="22" t="n">
        <v>128100</v>
      </c>
      <c r="D12" s="22" t="n">
        <v>71900</v>
      </c>
      <c r="E12" s="27">
        <f>IF(OR($A12="",$B12="",$C12="",$D12=""),"",IFERROR($C12-$D12,""))</f>
        <v/>
      </c>
      <c r="F12" s="52" t="n">
        <v>420</v>
      </c>
      <c r="G12" s="52" t="n">
        <v>389</v>
      </c>
      <c r="H12" s="54">
        <f>IF(OR($A12="",$B12="",$F12="",$G12=""),"",IFERROR($G12/$F12,""))</f>
        <v/>
      </c>
      <c r="I12" s="20" t="inlineStr">
        <is>
          <t>Morgan Vale (Fictional)</t>
        </is>
      </c>
      <c r="J12" s="26" t="inlineStr">
        <is>
          <t>Included</t>
        </is>
      </c>
      <c r="K12" s="51" t="n">
        <v>46152</v>
      </c>
      <c r="L12" s="20" t="inlineStr">
        <is>
          <t>Fictional monthly close used as an included valuation period.</t>
        </is>
      </c>
    </row>
    <row r="13">
      <c r="A13" s="20" t="inlineStr">
        <is>
          <t>Cedar Lantern Storage (Fictional)</t>
        </is>
      </c>
      <c r="B13" s="51" t="n">
        <v>46173</v>
      </c>
      <c r="C13" s="22" t="n">
        <v>130600</v>
      </c>
      <c r="D13" s="22" t="n">
        <v>72700</v>
      </c>
      <c r="E13" s="23">
        <f>IF(OR($A13="",$B13="",$C13="",$D13=""),"",IFERROR($C13-$D13,""))</f>
        <v/>
      </c>
      <c r="F13" s="52" t="n">
        <v>420</v>
      </c>
      <c r="G13" s="52" t="n">
        <v>392</v>
      </c>
      <c r="H13" s="53">
        <f>IF(OR($A13="",$B13="",$F13="",$G13=""),"",IFERROR($G13/$F13,""))</f>
        <v/>
      </c>
      <c r="I13" s="20" t="inlineStr">
        <is>
          <t>Riley North (Fictional)</t>
        </is>
      </c>
      <c r="J13" s="26" t="inlineStr">
        <is>
          <t>Included</t>
        </is>
      </c>
      <c r="K13" s="51" t="n">
        <v>46183</v>
      </c>
      <c r="L13" s="20" t="inlineStr">
        <is>
          <t>Fictional occupancy increased within the 420-unit capacity.</t>
        </is>
      </c>
    </row>
    <row r="14">
      <c r="A14" s="20" t="inlineStr">
        <is>
          <t>Cedar Lantern Storage (Fictional)</t>
        </is>
      </c>
      <c r="B14" s="51" t="n">
        <v>46203</v>
      </c>
      <c r="C14" s="22" t="n">
        <v>132400</v>
      </c>
      <c r="D14" s="22" t="n">
        <v>74100</v>
      </c>
      <c r="E14" s="27">
        <f>IF(OR($A14="",$B14="",$C14="",$D14=""),"",IFERROR($C14-$D14,""))</f>
        <v/>
      </c>
      <c r="F14" s="52" t="n">
        <v>420</v>
      </c>
      <c r="G14" s="52" t="n">
        <v>395</v>
      </c>
      <c r="H14" s="54">
        <f>IF(OR($A14="",$B14="",$F14="",$G14=""),"",IFERROR($G14/$F14,""))</f>
        <v/>
      </c>
      <c r="I14" s="20" t="inlineStr">
        <is>
          <t>Avery Quill (Fictional)</t>
        </is>
      </c>
      <c r="J14" s="26" t="inlineStr">
        <is>
          <t>Included</t>
        </is>
      </c>
      <c r="K14" s="51" t="n">
        <v>46213</v>
      </c>
      <c r="L14" s="20" t="inlineStr">
        <is>
          <t>Fictional monthly totals reviewed by the record owner.</t>
        </is>
      </c>
    </row>
    <row r="15">
      <c r="A15" s="20" t="inlineStr">
        <is>
          <t>Cedar Lantern Storage (Fictional)</t>
        </is>
      </c>
      <c r="B15" s="51" t="n">
        <v>46234</v>
      </c>
      <c r="C15" s="22" t="n">
        <v>134900</v>
      </c>
      <c r="D15" s="22" t="n">
        <v>74800</v>
      </c>
      <c r="E15" s="23">
        <f>IF(OR($A15="",$B15="",$C15="",$D15=""),"",IFERROR($C15-$D15,""))</f>
        <v/>
      </c>
      <c r="F15" s="52" t="n">
        <v>420</v>
      </c>
      <c r="G15" s="52" t="n">
        <v>397</v>
      </c>
      <c r="H15" s="53">
        <f>IF(OR($A15="",$B15="",$F15="",$G15=""),"",IFERROR($G15/$F15,""))</f>
        <v/>
      </c>
      <c r="I15" s="20" t="inlineStr">
        <is>
          <t>Morgan Vale (Fictional)</t>
        </is>
      </c>
      <c r="J15" s="26" t="inlineStr">
        <is>
          <t>Included</t>
        </is>
      </c>
      <c r="K15" s="51" t="n">
        <v>46244</v>
      </c>
      <c r="L15" s="20" t="inlineStr">
        <is>
          <t>Fictional period includes ordinary operating activity.</t>
        </is>
      </c>
    </row>
    <row r="16">
      <c r="A16" s="20" t="inlineStr">
        <is>
          <t>Cedar Lantern Storage (Fictional)</t>
        </is>
      </c>
      <c r="B16" s="51" t="n">
        <v>46265</v>
      </c>
      <c r="C16" s="22" t="n">
        <v>136300</v>
      </c>
      <c r="D16" s="22" t="n">
        <v>75900</v>
      </c>
      <c r="E16" s="27">
        <f>IF(OR($A16="",$B16="",$C16="",$D16=""),"",IFERROR($C16-$D16,""))</f>
        <v/>
      </c>
      <c r="F16" s="52" t="n">
        <v>420</v>
      </c>
      <c r="G16" s="52" t="n">
        <v>398</v>
      </c>
      <c r="H16" s="54">
        <f>IF(OR($A16="",$B16="",$F16="",$G16=""),"",IFERROR($G16/$F16,""))</f>
        <v/>
      </c>
      <c r="I16" s="20" t="inlineStr">
        <is>
          <t>Riley North (Fictional)</t>
        </is>
      </c>
      <c r="J16" s="26" t="inlineStr">
        <is>
          <t>Review</t>
        </is>
      </c>
      <c r="K16" s="51" t="n">
        <v>46275</v>
      </c>
      <c r="L16" s="20" t="inlineStr">
        <is>
          <t>Fictional latest period needs owner confirmation before inclusion.</t>
        </is>
      </c>
    </row>
    <row r="17">
      <c r="A17" s="20" t="n"/>
      <c r="B17" s="51" t="n"/>
      <c r="C17" s="22" t="n"/>
      <c r="D17" s="22" t="n"/>
      <c r="E17" s="23">
        <f>IF(OR($A17="",$B17="",$C17="",$D17=""),"",IFERROR($C17-$D17,""))</f>
        <v/>
      </c>
      <c r="F17" s="52" t="n"/>
      <c r="G17" s="52" t="n"/>
      <c r="H17" s="53">
        <f>IF(OR($A17="",$B17="",$F17="",$G17=""),"",IFERROR($G17/$F17,""))</f>
        <v/>
      </c>
      <c r="I17" s="20" t="n"/>
      <c r="J17" s="26" t="n"/>
      <c r="K17" s="51" t="n"/>
      <c r="L17" s="20" t="n"/>
    </row>
    <row r="18">
      <c r="A18" s="20" t="n"/>
      <c r="B18" s="51" t="n"/>
      <c r="C18" s="22" t="n"/>
      <c r="D18" s="22" t="n"/>
      <c r="E18" s="27">
        <f>IF(OR($A18="",$B18="",$C18="",$D18=""),"",IFERROR($C18-$D18,""))</f>
        <v/>
      </c>
      <c r="F18" s="52" t="n"/>
      <c r="G18" s="52" t="n"/>
      <c r="H18" s="54">
        <f>IF(OR($A18="",$B18="",$F18="",$G18=""),"",IFERROR($G18/$F18,""))</f>
        <v/>
      </c>
      <c r="I18" s="20" t="n"/>
      <c r="J18" s="26" t="n"/>
      <c r="K18" s="51" t="n"/>
      <c r="L18" s="20" t="n"/>
    </row>
    <row r="19">
      <c r="A19" s="20" t="n"/>
      <c r="B19" s="51" t="n"/>
      <c r="C19" s="22" t="n"/>
      <c r="D19" s="22" t="n"/>
      <c r="E19" s="23">
        <f>IF(OR($A19="",$B19="",$C19="",$D19=""),"",IFERROR($C19-$D19,""))</f>
        <v/>
      </c>
      <c r="F19" s="52" t="n"/>
      <c r="G19" s="52" t="n"/>
      <c r="H19" s="53">
        <f>IF(OR($A19="",$B19="",$F19="",$G19=""),"",IFERROR($G19/$F19,""))</f>
        <v/>
      </c>
      <c r="I19" s="20" t="n"/>
      <c r="J19" s="26" t="n"/>
      <c r="K19" s="51" t="n"/>
      <c r="L19" s="20" t="n"/>
    </row>
    <row r="20">
      <c r="A20" s="20" t="n"/>
      <c r="B20" s="51" t="n"/>
      <c r="C20" s="22" t="n"/>
      <c r="D20" s="22" t="n"/>
      <c r="E20" s="27">
        <f>IF(OR($A20="",$B20="",$C20="",$D20=""),"",IFERROR($C20-$D20,""))</f>
        <v/>
      </c>
      <c r="F20" s="52" t="n"/>
      <c r="G20" s="52" t="n"/>
      <c r="H20" s="54">
        <f>IF(OR($A20="",$B20="",$F20="",$G20=""),"",IFERROR($G20/$F20,""))</f>
        <v/>
      </c>
      <c r="I20" s="20" t="n"/>
      <c r="J20" s="26" t="n"/>
      <c r="K20" s="51" t="n"/>
      <c r="L20" s="20" t="n"/>
    </row>
    <row r="21">
      <c r="A21" s="20" t="n"/>
      <c r="B21" s="51" t="n"/>
      <c r="C21" s="22" t="n"/>
      <c r="D21" s="22" t="n"/>
      <c r="E21" s="23">
        <f>IF(OR($A21="",$B21="",$C21="",$D21=""),"",IFERROR($C21-$D21,""))</f>
        <v/>
      </c>
      <c r="F21" s="52" t="n"/>
      <c r="G21" s="52" t="n"/>
      <c r="H21" s="53">
        <f>IF(OR($A21="",$B21="",$F21="",$G21=""),"",IFERROR($G21/$F21,""))</f>
        <v/>
      </c>
      <c r="I21" s="20" t="n"/>
      <c r="J21" s="26" t="n"/>
      <c r="K21" s="51" t="n"/>
      <c r="L21" s="20" t="n"/>
    </row>
    <row r="22">
      <c r="A22" s="20" t="n"/>
      <c r="B22" s="51" t="n"/>
      <c r="C22" s="22" t="n"/>
      <c r="D22" s="22" t="n"/>
      <c r="E22" s="27">
        <f>IF(OR($A22="",$B22="",$C22="",$D22=""),"",IFERROR($C22-$D22,""))</f>
        <v/>
      </c>
      <c r="F22" s="52" t="n"/>
      <c r="G22" s="52" t="n"/>
      <c r="H22" s="54">
        <f>IF(OR($A22="",$B22="",$F22="",$G22=""),"",IFERROR($G22/$F22,""))</f>
        <v/>
      </c>
      <c r="I22" s="20" t="n"/>
      <c r="J22" s="26" t="n"/>
      <c r="K22" s="51" t="n"/>
      <c r="L22" s="20" t="n"/>
    </row>
    <row r="23">
      <c r="A23" s="20" t="n"/>
      <c r="B23" s="51" t="n"/>
      <c r="C23" s="22" t="n"/>
      <c r="D23" s="22" t="n"/>
      <c r="E23" s="23">
        <f>IF(OR($A23="",$B23="",$C23="",$D23=""),"",IFERROR($C23-$D23,""))</f>
        <v/>
      </c>
      <c r="F23" s="52" t="n"/>
      <c r="G23" s="52" t="n"/>
      <c r="H23" s="53">
        <f>IF(OR($A23="",$B23="",$F23="",$G23=""),"",IFERROR($G23/$F23,""))</f>
        <v/>
      </c>
      <c r="I23" s="20" t="n"/>
      <c r="J23" s="26" t="n"/>
      <c r="K23" s="51" t="n"/>
      <c r="L23" s="20" t="n"/>
    </row>
    <row r="24">
      <c r="A24" s="20" t="n"/>
      <c r="B24" s="51" t="n"/>
      <c r="C24" s="22" t="n"/>
      <c r="D24" s="22" t="n"/>
      <c r="E24" s="27">
        <f>IF(OR($A24="",$B24="",$C24="",$D24=""),"",IFERROR($C24-$D24,""))</f>
        <v/>
      </c>
      <c r="F24" s="52" t="n"/>
      <c r="G24" s="52" t="n"/>
      <c r="H24" s="54">
        <f>IF(OR($A24="",$B24="",$F24="",$G24=""),"",IFERROR($G24/$F24,""))</f>
        <v/>
      </c>
      <c r="I24" s="20" t="n"/>
      <c r="J24" s="26" t="n"/>
      <c r="K24" s="51" t="n"/>
      <c r="L24" s="20" t="n"/>
    </row>
    <row r="25">
      <c r="A25" s="20" t="n"/>
      <c r="B25" s="51" t="n"/>
      <c r="C25" s="22" t="n"/>
      <c r="D25" s="22" t="n"/>
      <c r="E25" s="23">
        <f>IF(OR($A25="",$B25="",$C25="",$D25=""),"",IFERROR($C25-$D25,""))</f>
        <v/>
      </c>
      <c r="F25" s="52" t="n"/>
      <c r="G25" s="52" t="n"/>
      <c r="H25" s="53">
        <f>IF(OR($A25="",$B25="",$F25="",$G25=""),"",IFERROR($G25/$F25,""))</f>
        <v/>
      </c>
      <c r="I25" s="20" t="n"/>
      <c r="J25" s="26" t="n"/>
      <c r="K25" s="51" t="n"/>
      <c r="L25" s="20" t="n"/>
    </row>
    <row r="26">
      <c r="A26" s="20" t="n"/>
      <c r="B26" s="51" t="n"/>
      <c r="C26" s="22" t="n"/>
      <c r="D26" s="22" t="n"/>
      <c r="E26" s="27">
        <f>IF(OR($A26="",$B26="",$C26="",$D26=""),"",IFERROR($C26-$D26,""))</f>
        <v/>
      </c>
      <c r="F26" s="52" t="n"/>
      <c r="G26" s="52" t="n"/>
      <c r="H26" s="54">
        <f>IF(OR($A26="",$B26="",$F26="",$G26=""),"",IFERROR($G26/$F26,""))</f>
        <v/>
      </c>
      <c r="I26" s="20" t="n"/>
      <c r="J26" s="26" t="n"/>
      <c r="K26" s="51" t="n"/>
      <c r="L26" s="20" t="n"/>
    </row>
    <row r="27">
      <c r="A27" s="20" t="n"/>
      <c r="B27" s="51" t="n"/>
      <c r="C27" s="22" t="n"/>
      <c r="D27" s="22" t="n"/>
      <c r="E27" s="23">
        <f>IF(OR($A27="",$B27="",$C27="",$D27=""),"",IFERROR($C27-$D27,""))</f>
        <v/>
      </c>
      <c r="F27" s="52" t="n"/>
      <c r="G27" s="52" t="n"/>
      <c r="H27" s="53">
        <f>IF(OR($A27="",$B27="",$F27="",$G27=""),"",IFERROR($G27/$F27,""))</f>
        <v/>
      </c>
      <c r="I27" s="20" t="n"/>
      <c r="J27" s="26" t="n"/>
      <c r="K27" s="51" t="n"/>
      <c r="L27" s="20" t="n"/>
    </row>
    <row r="28">
      <c r="A28" s="20" t="n"/>
      <c r="B28" s="51" t="n"/>
      <c r="C28" s="22" t="n"/>
      <c r="D28" s="22" t="n"/>
      <c r="E28" s="27">
        <f>IF(OR($A28="",$B28="",$C28="",$D28=""),"",IFERROR($C28-$D28,""))</f>
        <v/>
      </c>
      <c r="F28" s="52" t="n"/>
      <c r="G28" s="52" t="n"/>
      <c r="H28" s="54">
        <f>IF(OR($A28="",$B28="",$F28="",$G28=""),"",IFERROR($G28/$F28,""))</f>
        <v/>
      </c>
      <c r="I28" s="20" t="n"/>
      <c r="J28" s="26" t="n"/>
      <c r="K28" s="51" t="n"/>
      <c r="L28" s="20" t="n"/>
    </row>
    <row r="29">
      <c r="A29" s="20" t="n"/>
      <c r="B29" s="51" t="n"/>
      <c r="C29" s="22" t="n"/>
      <c r="D29" s="22" t="n"/>
      <c r="E29" s="23">
        <f>IF(OR($A29="",$B29="",$C29="",$D29=""),"",IFERROR($C29-$D29,""))</f>
        <v/>
      </c>
      <c r="F29" s="52" t="n"/>
      <c r="G29" s="52" t="n"/>
      <c r="H29" s="53">
        <f>IF(OR($A29="",$B29="",$F29="",$G29=""),"",IFERROR($G29/$F29,""))</f>
        <v/>
      </c>
      <c r="I29" s="20" t="n"/>
      <c r="J29" s="26" t="n"/>
      <c r="K29" s="51" t="n"/>
      <c r="L29" s="20" t="n"/>
    </row>
    <row r="30">
      <c r="A30" s="20" t="n"/>
      <c r="B30" s="51" t="n"/>
      <c r="C30" s="22" t="n"/>
      <c r="D30" s="22" t="n"/>
      <c r="E30" s="27">
        <f>IF(OR($A30="",$B30="",$C30="",$D30=""),"",IFERROR($C30-$D30,""))</f>
        <v/>
      </c>
      <c r="F30" s="52" t="n"/>
      <c r="G30" s="52" t="n"/>
      <c r="H30" s="54">
        <f>IF(OR($A30="",$B30="",$F30="",$G30=""),"",IFERROR($G30/$F30,""))</f>
        <v/>
      </c>
      <c r="I30" s="20" t="n"/>
      <c r="J30" s="26" t="n"/>
      <c r="K30" s="51" t="n"/>
      <c r="L30" s="20" t="n"/>
    </row>
    <row r="31">
      <c r="A31" s="20" t="n"/>
      <c r="B31" s="51" t="n"/>
      <c r="C31" s="22" t="n"/>
      <c r="D31" s="22" t="n"/>
      <c r="E31" s="23">
        <f>IF(OR($A31="",$B31="",$C31="",$D31=""),"",IFERROR($C31-$D31,""))</f>
        <v/>
      </c>
      <c r="F31" s="52" t="n"/>
      <c r="G31" s="52" t="n"/>
      <c r="H31" s="53">
        <f>IF(OR($A31="",$B31="",$F31="",$G31=""),"",IFERROR($G31/$F31,""))</f>
        <v/>
      </c>
      <c r="I31" s="20" t="n"/>
      <c r="J31" s="26" t="n"/>
      <c r="K31" s="51" t="n"/>
      <c r="L31" s="20" t="n"/>
    </row>
    <row r="32">
      <c r="A32" s="20" t="n"/>
      <c r="B32" s="51" t="n"/>
      <c r="C32" s="22" t="n"/>
      <c r="D32" s="22" t="n"/>
      <c r="E32" s="27">
        <f>IF(OR($A32="",$B32="",$C32="",$D32=""),"",IFERROR($C32-$D32,""))</f>
        <v/>
      </c>
      <c r="F32" s="52" t="n"/>
      <c r="G32" s="52" t="n"/>
      <c r="H32" s="54">
        <f>IF(OR($A32="",$B32="",$F32="",$G32=""),"",IFERROR($G32/$F32,""))</f>
        <v/>
      </c>
      <c r="I32" s="20" t="n"/>
      <c r="J32" s="26" t="n"/>
      <c r="K32" s="51" t="n"/>
      <c r="L32" s="20" t="n"/>
    </row>
    <row r="33">
      <c r="A33" s="20" t="n"/>
      <c r="B33" s="51" t="n"/>
      <c r="C33" s="22" t="n"/>
      <c r="D33" s="22" t="n"/>
      <c r="E33" s="23">
        <f>IF(OR($A33="",$B33="",$C33="",$D33=""),"",IFERROR($C33-$D33,""))</f>
        <v/>
      </c>
      <c r="F33" s="52" t="n"/>
      <c r="G33" s="52" t="n"/>
      <c r="H33" s="53">
        <f>IF(OR($A33="",$B33="",$F33="",$G33=""),"",IFERROR($G33/$F33,""))</f>
        <v/>
      </c>
      <c r="I33" s="20" t="n"/>
      <c r="J33" s="26" t="n"/>
      <c r="K33" s="51" t="n"/>
      <c r="L33" s="20" t="n"/>
    </row>
    <row r="34">
      <c r="A34" s="20" t="n"/>
      <c r="B34" s="51" t="n"/>
      <c r="C34" s="22" t="n"/>
      <c r="D34" s="22" t="n"/>
      <c r="E34" s="27">
        <f>IF(OR($A34="",$B34="",$C34="",$D34=""),"",IFERROR($C34-$D34,""))</f>
        <v/>
      </c>
      <c r="F34" s="52" t="n"/>
      <c r="G34" s="52" t="n"/>
      <c r="H34" s="54">
        <f>IF(OR($A34="",$B34="",$F34="",$G34=""),"",IFERROR($G34/$F34,""))</f>
        <v/>
      </c>
      <c r="I34" s="20" t="n"/>
      <c r="J34" s="26" t="n"/>
      <c r="K34" s="51" t="n"/>
      <c r="L34" s="20" t="n"/>
    </row>
    <row r="35">
      <c r="A35" s="20" t="n"/>
      <c r="B35" s="51" t="n"/>
      <c r="C35" s="22" t="n"/>
      <c r="D35" s="22" t="n"/>
      <c r="E35" s="23">
        <f>IF(OR($A35="",$B35="",$C35="",$D35=""),"",IFERROR($C35-$D35,""))</f>
        <v/>
      </c>
      <c r="F35" s="52" t="n"/>
      <c r="G35" s="52" t="n"/>
      <c r="H35" s="53">
        <f>IF(OR($A35="",$B35="",$F35="",$G35=""),"",IFERROR($G35/$F35,""))</f>
        <v/>
      </c>
      <c r="I35" s="20" t="n"/>
      <c r="J35" s="26" t="n"/>
      <c r="K35" s="51" t="n"/>
      <c r="L35" s="20" t="n"/>
    </row>
    <row r="36">
      <c r="A36" s="20" t="n"/>
      <c r="B36" s="51" t="n"/>
      <c r="C36" s="22" t="n"/>
      <c r="D36" s="22" t="n"/>
      <c r="E36" s="27">
        <f>IF(OR($A36="",$B36="",$C36="",$D36=""),"",IFERROR($C36-$D36,""))</f>
        <v/>
      </c>
      <c r="F36" s="52" t="n"/>
      <c r="G36" s="52" t="n"/>
      <c r="H36" s="54">
        <f>IF(OR($A36="",$B36="",$F36="",$G36=""),"",IFERROR($G36/$F36,""))</f>
        <v/>
      </c>
      <c r="I36" s="20" t="n"/>
      <c r="J36" s="26" t="n"/>
      <c r="K36" s="51" t="n"/>
      <c r="L36" s="20" t="n"/>
    </row>
    <row r="37">
      <c r="A37" s="20" t="n"/>
      <c r="B37" s="51" t="n"/>
      <c r="C37" s="22" t="n"/>
      <c r="D37" s="22" t="n"/>
      <c r="E37" s="23">
        <f>IF(OR($A37="",$B37="",$C37="",$D37=""),"",IFERROR($C37-$D37,""))</f>
        <v/>
      </c>
      <c r="F37" s="52" t="n"/>
      <c r="G37" s="52" t="n"/>
      <c r="H37" s="53">
        <f>IF(OR($A37="",$B37="",$F37="",$G37=""),"",IFERROR($G37/$F37,""))</f>
        <v/>
      </c>
      <c r="I37" s="20" t="n"/>
      <c r="J37" s="26" t="n"/>
      <c r="K37" s="51" t="n"/>
      <c r="L37" s="20" t="n"/>
    </row>
    <row r="38">
      <c r="A38" s="20" t="n"/>
      <c r="B38" s="51" t="n"/>
      <c r="C38" s="22" t="n"/>
      <c r="D38" s="22" t="n"/>
      <c r="E38" s="27">
        <f>IF(OR($A38="",$B38="",$C38="",$D38=""),"",IFERROR($C38-$D38,""))</f>
        <v/>
      </c>
      <c r="F38" s="52" t="n"/>
      <c r="G38" s="52" t="n"/>
      <c r="H38" s="54">
        <f>IF(OR($A38="",$B38="",$F38="",$G38=""),"",IFERROR($G38/$F38,""))</f>
        <v/>
      </c>
      <c r="I38" s="20" t="n"/>
      <c r="J38" s="26" t="n"/>
      <c r="K38" s="51" t="n"/>
      <c r="L38" s="20" t="n"/>
    </row>
    <row r="39">
      <c r="A39" s="20" t="n"/>
      <c r="B39" s="51" t="n"/>
      <c r="C39" s="22" t="n"/>
      <c r="D39" s="22" t="n"/>
      <c r="E39" s="23">
        <f>IF(OR($A39="",$B39="",$C39="",$D39=""),"",IFERROR($C39-$D39,""))</f>
        <v/>
      </c>
      <c r="F39" s="52" t="n"/>
      <c r="G39" s="52" t="n"/>
      <c r="H39" s="53">
        <f>IF(OR($A39="",$B39="",$F39="",$G39=""),"",IFERROR($G39/$F39,""))</f>
        <v/>
      </c>
      <c r="I39" s="20" t="n"/>
      <c r="J39" s="26" t="n"/>
      <c r="K39" s="51" t="n"/>
      <c r="L39" s="20" t="n"/>
    </row>
    <row r="40">
      <c r="A40" s="20" t="n"/>
      <c r="B40" s="51" t="n"/>
      <c r="C40" s="22" t="n"/>
      <c r="D40" s="22" t="n"/>
      <c r="E40" s="27">
        <f>IF(OR($A40="",$B40="",$C40="",$D40=""),"",IFERROR($C40-$D40,""))</f>
        <v/>
      </c>
      <c r="F40" s="52" t="n"/>
      <c r="G40" s="52" t="n"/>
      <c r="H40" s="54">
        <f>IF(OR($A40="",$B40="",$F40="",$G40=""),"",IFERROR($G40/$F40,""))</f>
        <v/>
      </c>
      <c r="I40" s="20" t="n"/>
      <c r="J40" s="26" t="n"/>
      <c r="K40" s="51" t="n"/>
      <c r="L40" s="20" t="n"/>
    </row>
    <row r="41">
      <c r="A41" s="20" t="n"/>
      <c r="B41" s="51" t="n"/>
      <c r="C41" s="22" t="n"/>
      <c r="D41" s="22" t="n"/>
      <c r="E41" s="23">
        <f>IF(OR($A41="",$B41="",$C41="",$D41=""),"",IFERROR($C41-$D41,""))</f>
        <v/>
      </c>
      <c r="F41" s="52" t="n"/>
      <c r="G41" s="52" t="n"/>
      <c r="H41" s="53">
        <f>IF(OR($A41="",$B41="",$F41="",$G41=""),"",IFERROR($G41/$F41,""))</f>
        <v/>
      </c>
      <c r="I41" s="20" t="n"/>
      <c r="J41" s="26" t="n"/>
      <c r="K41" s="51" t="n"/>
      <c r="L41" s="20" t="n"/>
    </row>
    <row r="42">
      <c r="A42" s="20" t="n"/>
      <c r="B42" s="51" t="n"/>
      <c r="C42" s="22" t="n"/>
      <c r="D42" s="22" t="n"/>
      <c r="E42" s="27">
        <f>IF(OR($A42="",$B42="",$C42="",$D42=""),"",IFERROR($C42-$D42,""))</f>
        <v/>
      </c>
      <c r="F42" s="52" t="n"/>
      <c r="G42" s="52" t="n"/>
      <c r="H42" s="54">
        <f>IF(OR($A42="",$B42="",$F42="",$G42=""),"",IFERROR($G42/$F42,""))</f>
        <v/>
      </c>
      <c r="I42" s="20" t="n"/>
      <c r="J42" s="26" t="n"/>
      <c r="K42" s="51" t="n"/>
      <c r="L42" s="20" t="n"/>
    </row>
    <row r="43">
      <c r="A43" s="20" t="n"/>
      <c r="B43" s="51" t="n"/>
      <c r="C43" s="22" t="n"/>
      <c r="D43" s="22" t="n"/>
      <c r="E43" s="23">
        <f>IF(OR($A43="",$B43="",$C43="",$D43=""),"",IFERROR($C43-$D43,""))</f>
        <v/>
      </c>
      <c r="F43" s="52" t="n"/>
      <c r="G43" s="52" t="n"/>
      <c r="H43" s="53">
        <f>IF(OR($A43="",$B43="",$F43="",$G43=""),"",IFERROR($G43/$F43,""))</f>
        <v/>
      </c>
      <c r="I43" s="20" t="n"/>
      <c r="J43" s="26" t="n"/>
      <c r="K43" s="51" t="n"/>
      <c r="L43" s="20" t="n"/>
    </row>
    <row r="44">
      <c r="A44" s="20" t="n"/>
      <c r="B44" s="51" t="n"/>
      <c r="C44" s="22" t="n"/>
      <c r="D44" s="22" t="n"/>
      <c r="E44" s="27">
        <f>IF(OR($A44="",$B44="",$C44="",$D44=""),"",IFERROR($C44-$D44,""))</f>
        <v/>
      </c>
      <c r="F44" s="52" t="n"/>
      <c r="G44" s="52" t="n"/>
      <c r="H44" s="54">
        <f>IF(OR($A44="",$B44="",$F44="",$G44=""),"",IFERROR($G44/$F44,""))</f>
        <v/>
      </c>
      <c r="I44" s="20" t="n"/>
      <c r="J44" s="26" t="n"/>
      <c r="K44" s="51" t="n"/>
      <c r="L44" s="20" t="n"/>
    </row>
    <row r="45">
      <c r="A45" s="20" t="n"/>
      <c r="B45" s="51" t="n"/>
      <c r="C45" s="22" t="n"/>
      <c r="D45" s="22" t="n"/>
      <c r="E45" s="23">
        <f>IF(OR($A45="",$B45="",$C45="",$D45=""),"",IFERROR($C45-$D45,""))</f>
        <v/>
      </c>
      <c r="F45" s="52" t="n"/>
      <c r="G45" s="52" t="n"/>
      <c r="H45" s="53">
        <f>IF(OR($A45="",$B45="",$F45="",$G45=""),"",IFERROR($G45/$F45,""))</f>
        <v/>
      </c>
      <c r="I45" s="20" t="n"/>
      <c r="J45" s="26" t="n"/>
      <c r="K45" s="51" t="n"/>
      <c r="L45" s="20" t="n"/>
    </row>
    <row r="46">
      <c r="A46" s="20" t="n"/>
      <c r="B46" s="51" t="n"/>
      <c r="C46" s="22" t="n"/>
      <c r="D46" s="22" t="n"/>
      <c r="E46" s="27">
        <f>IF(OR($A46="",$B46="",$C46="",$D46=""),"",IFERROR($C46-$D46,""))</f>
        <v/>
      </c>
      <c r="F46" s="52" t="n"/>
      <c r="G46" s="52" t="n"/>
      <c r="H46" s="54">
        <f>IF(OR($A46="",$B46="",$F46="",$G46=""),"",IFERROR($G46/$F46,""))</f>
        <v/>
      </c>
      <c r="I46" s="20" t="n"/>
      <c r="J46" s="26" t="n"/>
      <c r="K46" s="51" t="n"/>
      <c r="L46" s="20" t="n"/>
    </row>
    <row r="47">
      <c r="A47" s="20" t="n"/>
      <c r="B47" s="51" t="n"/>
      <c r="C47" s="22" t="n"/>
      <c r="D47" s="22" t="n"/>
      <c r="E47" s="23">
        <f>IF(OR($A47="",$B47="",$C47="",$D47=""),"",IFERROR($C47-$D47,""))</f>
        <v/>
      </c>
      <c r="F47" s="52" t="n"/>
      <c r="G47" s="52" t="n"/>
      <c r="H47" s="53">
        <f>IF(OR($A47="",$B47="",$F47="",$G47=""),"",IFERROR($G47/$F47,""))</f>
        <v/>
      </c>
      <c r="I47" s="20" t="n"/>
      <c r="J47" s="26" t="n"/>
      <c r="K47" s="51" t="n"/>
      <c r="L47" s="20" t="n"/>
    </row>
    <row r="48">
      <c r="A48" s="20" t="n"/>
      <c r="B48" s="51" t="n"/>
      <c r="C48" s="22" t="n"/>
      <c r="D48" s="22" t="n"/>
      <c r="E48" s="27">
        <f>IF(OR($A48="",$B48="",$C48="",$D48=""),"",IFERROR($C48-$D48,""))</f>
        <v/>
      </c>
      <c r="F48" s="52" t="n"/>
      <c r="G48" s="52" t="n"/>
      <c r="H48" s="54">
        <f>IF(OR($A48="",$B48="",$F48="",$G48=""),"",IFERROR($G48/$F48,""))</f>
        <v/>
      </c>
      <c r="I48" s="20" t="n"/>
      <c r="J48" s="26" t="n"/>
      <c r="K48" s="51" t="n"/>
      <c r="L48" s="20" t="n"/>
    </row>
    <row r="49">
      <c r="A49" s="20" t="n"/>
      <c r="B49" s="51" t="n"/>
      <c r="C49" s="22" t="n"/>
      <c r="D49" s="22" t="n"/>
      <c r="E49" s="23">
        <f>IF(OR($A49="",$B49="",$C49="",$D49=""),"",IFERROR($C49-$D49,""))</f>
        <v/>
      </c>
      <c r="F49" s="52" t="n"/>
      <c r="G49" s="52" t="n"/>
      <c r="H49" s="53">
        <f>IF(OR($A49="",$B49="",$F49="",$G49=""),"",IFERROR($G49/$F49,""))</f>
        <v/>
      </c>
      <c r="I49" s="20" t="n"/>
      <c r="J49" s="26" t="n"/>
      <c r="K49" s="51" t="n"/>
      <c r="L49" s="20" t="n"/>
    </row>
    <row r="50">
      <c r="A50" s="20" t="n"/>
      <c r="B50" s="51" t="n"/>
      <c r="C50" s="22" t="n"/>
      <c r="D50" s="22" t="n"/>
      <c r="E50" s="27">
        <f>IF(OR($A50="",$B50="",$C50="",$D50=""),"",IFERROR($C50-$D50,""))</f>
        <v/>
      </c>
      <c r="F50" s="52" t="n"/>
      <c r="G50" s="52" t="n"/>
      <c r="H50" s="54">
        <f>IF(OR($A50="",$B50="",$F50="",$G50=""),"",IFERROR($G50/$F50,""))</f>
        <v/>
      </c>
      <c r="I50" s="20" t="n"/>
      <c r="J50" s="26" t="n"/>
      <c r="K50" s="51" t="n"/>
      <c r="L50" s="20" t="n"/>
    </row>
    <row r="51">
      <c r="A51" s="20" t="n"/>
      <c r="B51" s="51" t="n"/>
      <c r="C51" s="22" t="n"/>
      <c r="D51" s="22" t="n"/>
      <c r="E51" s="23">
        <f>IF(OR($A51="",$B51="",$C51="",$D51=""),"",IFERROR($C51-$D51,""))</f>
        <v/>
      </c>
      <c r="F51" s="52" t="n"/>
      <c r="G51" s="52" t="n"/>
      <c r="H51" s="53">
        <f>IF(OR($A51="",$B51="",$F51="",$G51=""),"",IFERROR($G51/$F51,""))</f>
        <v/>
      </c>
      <c r="I51" s="20" t="n"/>
      <c r="J51" s="26" t="n"/>
      <c r="K51" s="51" t="n"/>
      <c r="L51" s="20" t="n"/>
    </row>
    <row r="52">
      <c r="A52" s="20" t="n"/>
      <c r="B52" s="51" t="n"/>
      <c r="C52" s="22" t="n"/>
      <c r="D52" s="22" t="n"/>
      <c r="E52" s="27">
        <f>IF(OR($A52="",$B52="",$C52="",$D52=""),"",IFERROR($C52-$D52,""))</f>
        <v/>
      </c>
      <c r="F52" s="52" t="n"/>
      <c r="G52" s="52" t="n"/>
      <c r="H52" s="54">
        <f>IF(OR($A52="",$B52="",$F52="",$G52=""),"",IFERROR($G52/$F52,""))</f>
        <v/>
      </c>
      <c r="I52" s="20" t="n"/>
      <c r="J52" s="26" t="n"/>
      <c r="K52" s="51" t="n"/>
      <c r="L52" s="20" t="n"/>
    </row>
    <row r="53">
      <c r="A53" s="20" t="n"/>
      <c r="B53" s="51" t="n"/>
      <c r="C53" s="22" t="n"/>
      <c r="D53" s="22" t="n"/>
      <c r="E53" s="23">
        <f>IF(OR($A53="",$B53="",$C53="",$D53=""),"",IFERROR($C53-$D53,""))</f>
        <v/>
      </c>
      <c r="F53" s="52" t="n"/>
      <c r="G53" s="52" t="n"/>
      <c r="H53" s="53">
        <f>IF(OR($A53="",$B53="",$F53="",$G53=""),"",IFERROR($G53/$F53,""))</f>
        <v/>
      </c>
      <c r="I53" s="20" t="n"/>
      <c r="J53" s="26" t="n"/>
      <c r="K53" s="51" t="n"/>
      <c r="L53" s="20" t="n"/>
    </row>
    <row r="54">
      <c r="A54" s="20" t="n"/>
      <c r="B54" s="51" t="n"/>
      <c r="C54" s="22" t="n"/>
      <c r="D54" s="22" t="n"/>
      <c r="E54" s="27">
        <f>IF(OR($A54="",$B54="",$C54="",$D54=""),"",IFERROR($C54-$D54,""))</f>
        <v/>
      </c>
      <c r="F54" s="52" t="n"/>
      <c r="G54" s="52" t="n"/>
      <c r="H54" s="54">
        <f>IF(OR($A54="",$B54="",$F54="",$G54=""),"",IFERROR($G54/$F54,""))</f>
        <v/>
      </c>
      <c r="I54" s="20" t="n"/>
      <c r="J54" s="26" t="n"/>
      <c r="K54" s="51" t="n"/>
      <c r="L54" s="20" t="n"/>
    </row>
    <row r="55">
      <c r="A55" s="20" t="n"/>
      <c r="B55" s="51" t="n"/>
      <c r="C55" s="22" t="n"/>
      <c r="D55" s="22" t="n"/>
      <c r="E55" s="23">
        <f>IF(OR($A55="",$B55="",$C55="",$D55=""),"",IFERROR($C55-$D55,""))</f>
        <v/>
      </c>
      <c r="F55" s="52" t="n"/>
      <c r="G55" s="52" t="n"/>
      <c r="H55" s="53">
        <f>IF(OR($A55="",$B55="",$F55="",$G55=""),"",IFERROR($G55/$F55,""))</f>
        <v/>
      </c>
      <c r="I55" s="20" t="n"/>
      <c r="J55" s="26" t="n"/>
      <c r="K55" s="51" t="n"/>
      <c r="L55" s="20" t="n"/>
    </row>
    <row r="56">
      <c r="A56" s="20" t="n"/>
      <c r="B56" s="51" t="n"/>
      <c r="C56" s="22" t="n"/>
      <c r="D56" s="22" t="n"/>
      <c r="E56" s="27">
        <f>IF(OR($A56="",$B56="",$C56="",$D56=""),"",IFERROR($C56-$D56,""))</f>
        <v/>
      </c>
      <c r="F56" s="52" t="n"/>
      <c r="G56" s="52" t="n"/>
      <c r="H56" s="54">
        <f>IF(OR($A56="",$B56="",$F56="",$G56=""),"",IFERROR($G56/$F56,""))</f>
        <v/>
      </c>
      <c r="I56" s="20" t="n"/>
      <c r="J56" s="26" t="n"/>
      <c r="K56" s="51" t="n"/>
      <c r="L56" s="20" t="n"/>
    </row>
    <row r="57">
      <c r="A57" s="20" t="n"/>
      <c r="B57" s="51" t="n"/>
      <c r="C57" s="22" t="n"/>
      <c r="D57" s="22" t="n"/>
      <c r="E57" s="23">
        <f>IF(OR($A57="",$B57="",$C57="",$D57=""),"",IFERROR($C57-$D57,""))</f>
        <v/>
      </c>
      <c r="F57" s="52" t="n"/>
      <c r="G57" s="52" t="n"/>
      <c r="H57" s="53">
        <f>IF(OR($A57="",$B57="",$F57="",$G57=""),"",IFERROR($G57/$F57,""))</f>
        <v/>
      </c>
      <c r="I57" s="20" t="n"/>
      <c r="J57" s="26" t="n"/>
      <c r="K57" s="51" t="n"/>
      <c r="L57" s="20" t="n"/>
    </row>
    <row r="58">
      <c r="A58" s="20" t="n"/>
      <c r="B58" s="51" t="n"/>
      <c r="C58" s="22" t="n"/>
      <c r="D58" s="22" t="n"/>
      <c r="E58" s="27">
        <f>IF(OR($A58="",$B58="",$C58="",$D58=""),"",IFERROR($C58-$D58,""))</f>
        <v/>
      </c>
      <c r="F58" s="52" t="n"/>
      <c r="G58" s="52" t="n"/>
      <c r="H58" s="54">
        <f>IF(OR($A58="",$B58="",$F58="",$G58=""),"",IFERROR($G58/$F58,""))</f>
        <v/>
      </c>
      <c r="I58" s="20" t="n"/>
      <c r="J58" s="26" t="n"/>
      <c r="K58" s="51" t="n"/>
      <c r="L58" s="20" t="n"/>
    </row>
    <row r="59">
      <c r="A59" s="20" t="n"/>
      <c r="B59" s="51" t="n"/>
      <c r="C59" s="22" t="n"/>
      <c r="D59" s="22" t="n"/>
      <c r="E59" s="23">
        <f>IF(OR($A59="",$B59="",$C59="",$D59=""),"",IFERROR($C59-$D59,""))</f>
        <v/>
      </c>
      <c r="F59" s="52" t="n"/>
      <c r="G59" s="52" t="n"/>
      <c r="H59" s="53">
        <f>IF(OR($A59="",$B59="",$F59="",$G59=""),"",IFERROR($G59/$F59,""))</f>
        <v/>
      </c>
      <c r="I59" s="20" t="n"/>
      <c r="J59" s="26" t="n"/>
      <c r="K59" s="51" t="n"/>
      <c r="L59" s="20" t="n"/>
    </row>
    <row r="60">
      <c r="A60" s="20" t="n"/>
      <c r="B60" s="51" t="n"/>
      <c r="C60" s="22" t="n"/>
      <c r="D60" s="22" t="n"/>
      <c r="E60" s="27">
        <f>IF(OR($A60="",$B60="",$C60="",$D60=""),"",IFERROR($C60-$D60,""))</f>
        <v/>
      </c>
      <c r="F60" s="52" t="n"/>
      <c r="G60" s="52" t="n"/>
      <c r="H60" s="54">
        <f>IF(OR($A60="",$B60="",$F60="",$G60=""),"",IFERROR($G60/$F60,""))</f>
        <v/>
      </c>
      <c r="I60" s="20" t="n"/>
      <c r="J60" s="26" t="n"/>
      <c r="K60" s="51" t="n"/>
      <c r="L60" s="20" t="n"/>
    </row>
    <row r="61">
      <c r="A61" s="20" t="n"/>
      <c r="B61" s="51" t="n"/>
      <c r="C61" s="22" t="n"/>
      <c r="D61" s="22" t="n"/>
      <c r="E61" s="23">
        <f>IF(OR($A61="",$B61="",$C61="",$D61=""),"",IFERROR($C61-$D61,""))</f>
        <v/>
      </c>
      <c r="F61" s="52" t="n"/>
      <c r="G61" s="52" t="n"/>
      <c r="H61" s="53">
        <f>IF(OR($A61="",$B61="",$F61="",$G61=""),"",IFERROR($G61/$F61,""))</f>
        <v/>
      </c>
      <c r="I61" s="20" t="n"/>
      <c r="J61" s="26" t="n"/>
      <c r="K61" s="51" t="n"/>
      <c r="L61" s="20" t="n"/>
    </row>
    <row r="62">
      <c r="A62" s="20" t="n"/>
      <c r="B62" s="51" t="n"/>
      <c r="C62" s="22" t="n"/>
      <c r="D62" s="22" t="n"/>
      <c r="E62" s="27">
        <f>IF(OR($A62="",$B62="",$C62="",$D62=""),"",IFERROR($C62-$D62,""))</f>
        <v/>
      </c>
      <c r="F62" s="52" t="n"/>
      <c r="G62" s="52" t="n"/>
      <c r="H62" s="54">
        <f>IF(OR($A62="",$B62="",$F62="",$G62=""),"",IFERROR($G62/$F62,""))</f>
        <v/>
      </c>
      <c r="I62" s="20" t="n"/>
      <c r="J62" s="26" t="n"/>
      <c r="K62" s="51" t="n"/>
      <c r="L62" s="20" t="n"/>
    </row>
    <row r="63">
      <c r="A63" s="20" t="n"/>
      <c r="B63" s="51" t="n"/>
      <c r="C63" s="22" t="n"/>
      <c r="D63" s="22" t="n"/>
      <c r="E63" s="23">
        <f>IF(OR($A63="",$B63="",$C63="",$D63=""),"",IFERROR($C63-$D63,""))</f>
        <v/>
      </c>
      <c r="F63" s="52" t="n"/>
      <c r="G63" s="52" t="n"/>
      <c r="H63" s="53">
        <f>IF(OR($A63="",$B63="",$F63="",$G63=""),"",IFERROR($G63/$F63,""))</f>
        <v/>
      </c>
      <c r="I63" s="20" t="n"/>
      <c r="J63" s="26" t="n"/>
      <c r="K63" s="51" t="n"/>
      <c r="L63" s="20" t="n"/>
    </row>
    <row r="64">
      <c r="A64" s="20" t="n"/>
      <c r="B64" s="51" t="n"/>
      <c r="C64" s="22" t="n"/>
      <c r="D64" s="22" t="n"/>
      <c r="E64" s="27">
        <f>IF(OR($A64="",$B64="",$C64="",$D64=""),"",IFERROR($C64-$D64,""))</f>
        <v/>
      </c>
      <c r="F64" s="52" t="n"/>
      <c r="G64" s="52" t="n"/>
      <c r="H64" s="54">
        <f>IF(OR($A64="",$B64="",$F64="",$G64=""),"",IFERROR($G64/$F64,""))</f>
        <v/>
      </c>
      <c r="I64" s="20" t="n"/>
      <c r="J64" s="26" t="n"/>
      <c r="K64" s="51" t="n"/>
      <c r="L64" s="20" t="n"/>
    </row>
    <row r="65">
      <c r="A65" s="20" t="n"/>
      <c r="B65" s="51" t="n"/>
      <c r="C65" s="22" t="n"/>
      <c r="D65" s="22" t="n"/>
      <c r="E65" s="23">
        <f>IF(OR($A65="",$B65="",$C65="",$D65=""),"",IFERROR($C65-$D65,""))</f>
        <v/>
      </c>
      <c r="F65" s="52" t="n"/>
      <c r="G65" s="52" t="n"/>
      <c r="H65" s="53">
        <f>IF(OR($A65="",$B65="",$F65="",$G65=""),"",IFERROR($G65/$F65,""))</f>
        <v/>
      </c>
      <c r="I65" s="20" t="n"/>
      <c r="J65" s="26" t="n"/>
      <c r="K65" s="51" t="n"/>
      <c r="L65" s="20" t="n"/>
    </row>
    <row r="66">
      <c r="A66" s="20" t="n"/>
      <c r="B66" s="51" t="n"/>
      <c r="C66" s="22" t="n"/>
      <c r="D66" s="22" t="n"/>
      <c r="E66" s="27">
        <f>IF(OR($A66="",$B66="",$C66="",$D66=""),"",IFERROR($C66-$D66,""))</f>
        <v/>
      </c>
      <c r="F66" s="52" t="n"/>
      <c r="G66" s="52" t="n"/>
      <c r="H66" s="54">
        <f>IF(OR($A66="",$B66="",$F66="",$G66=""),"",IFERROR($G66/$F66,""))</f>
        <v/>
      </c>
      <c r="I66" s="20" t="n"/>
      <c r="J66" s="26" t="n"/>
      <c r="K66" s="51" t="n"/>
      <c r="L66" s="20" t="n"/>
    </row>
    <row r="67">
      <c r="A67" s="20" t="n"/>
      <c r="B67" s="51" t="n"/>
      <c r="C67" s="22" t="n"/>
      <c r="D67" s="22" t="n"/>
      <c r="E67" s="23">
        <f>IF(OR($A67="",$B67="",$C67="",$D67=""),"",IFERROR($C67-$D67,""))</f>
        <v/>
      </c>
      <c r="F67" s="52" t="n"/>
      <c r="G67" s="52" t="n"/>
      <c r="H67" s="53">
        <f>IF(OR($A67="",$B67="",$F67="",$G67=""),"",IFERROR($G67/$F67,""))</f>
        <v/>
      </c>
      <c r="I67" s="20" t="n"/>
      <c r="J67" s="26" t="n"/>
      <c r="K67" s="51" t="n"/>
      <c r="L67" s="20" t="n"/>
    </row>
    <row r="68">
      <c r="A68" s="20" t="n"/>
      <c r="B68" s="51" t="n"/>
      <c r="C68" s="22" t="n"/>
      <c r="D68" s="22" t="n"/>
      <c r="E68" s="27">
        <f>IF(OR($A68="",$B68="",$C68="",$D68=""),"",IFERROR($C68-$D68,""))</f>
        <v/>
      </c>
      <c r="F68" s="52" t="n"/>
      <c r="G68" s="52" t="n"/>
      <c r="H68" s="54">
        <f>IF(OR($A68="",$B68="",$F68="",$G68=""),"",IFERROR($G68/$F68,""))</f>
        <v/>
      </c>
      <c r="I68" s="20" t="n"/>
      <c r="J68" s="26" t="n"/>
      <c r="K68" s="51" t="n"/>
      <c r="L68" s="20" t="n"/>
    </row>
    <row r="69">
      <c r="A69" s="20" t="n"/>
      <c r="B69" s="51" t="n"/>
      <c r="C69" s="22" t="n"/>
      <c r="D69" s="22" t="n"/>
      <c r="E69" s="23">
        <f>IF(OR($A69="",$B69="",$C69="",$D69=""),"",IFERROR($C69-$D69,""))</f>
        <v/>
      </c>
      <c r="F69" s="52" t="n"/>
      <c r="G69" s="52" t="n"/>
      <c r="H69" s="53">
        <f>IF(OR($A69="",$B69="",$F69="",$G69=""),"",IFERROR($G69/$F69,""))</f>
        <v/>
      </c>
      <c r="I69" s="20" t="n"/>
      <c r="J69" s="26" t="n"/>
      <c r="K69" s="51" t="n"/>
      <c r="L69" s="20" t="n"/>
    </row>
    <row r="70">
      <c r="A70" s="20" t="n"/>
      <c r="B70" s="51" t="n"/>
      <c r="C70" s="22" t="n"/>
      <c r="D70" s="22" t="n"/>
      <c r="E70" s="27">
        <f>IF(OR($A70="",$B70="",$C70="",$D70=""),"",IFERROR($C70-$D70,""))</f>
        <v/>
      </c>
      <c r="F70" s="52" t="n"/>
      <c r="G70" s="52" t="n"/>
      <c r="H70" s="54">
        <f>IF(OR($A70="",$B70="",$F70="",$G70=""),"",IFERROR($G70/$F70,""))</f>
        <v/>
      </c>
      <c r="I70" s="20" t="n"/>
      <c r="J70" s="26" t="n"/>
      <c r="K70" s="51" t="n"/>
      <c r="L70" s="20" t="n"/>
    </row>
    <row r="71">
      <c r="A71" s="20" t="n"/>
      <c r="B71" s="51" t="n"/>
      <c r="C71" s="22" t="n"/>
      <c r="D71" s="22" t="n"/>
      <c r="E71" s="23">
        <f>IF(OR($A71="",$B71="",$C71="",$D71=""),"",IFERROR($C71-$D71,""))</f>
        <v/>
      </c>
      <c r="F71" s="52" t="n"/>
      <c r="G71" s="52" t="n"/>
      <c r="H71" s="53">
        <f>IF(OR($A71="",$B71="",$F71="",$G71=""),"",IFERROR($G71/$F71,""))</f>
        <v/>
      </c>
      <c r="I71" s="20" t="n"/>
      <c r="J71" s="26" t="n"/>
      <c r="K71" s="51" t="n"/>
      <c r="L71" s="20" t="n"/>
    </row>
    <row r="72">
      <c r="A72" s="20" t="n"/>
      <c r="B72" s="51" t="n"/>
      <c r="C72" s="22" t="n"/>
      <c r="D72" s="22" t="n"/>
      <c r="E72" s="27">
        <f>IF(OR($A72="",$B72="",$C72="",$D72=""),"",IFERROR($C72-$D72,""))</f>
        <v/>
      </c>
      <c r="F72" s="52" t="n"/>
      <c r="G72" s="52" t="n"/>
      <c r="H72" s="54">
        <f>IF(OR($A72="",$B72="",$F72="",$G72=""),"",IFERROR($G72/$F72,""))</f>
        <v/>
      </c>
      <c r="I72" s="20" t="n"/>
      <c r="J72" s="26" t="n"/>
      <c r="K72" s="51" t="n"/>
      <c r="L72" s="20" t="n"/>
    </row>
    <row r="73">
      <c r="A73" s="20" t="n"/>
      <c r="B73" s="51" t="n"/>
      <c r="C73" s="22" t="n"/>
      <c r="D73" s="22" t="n"/>
      <c r="E73" s="23">
        <f>IF(OR($A73="",$B73="",$C73="",$D73=""),"",IFERROR($C73-$D73,""))</f>
        <v/>
      </c>
      <c r="F73" s="52" t="n"/>
      <c r="G73" s="52" t="n"/>
      <c r="H73" s="53">
        <f>IF(OR($A73="",$B73="",$F73="",$G73=""),"",IFERROR($G73/$F73,""))</f>
        <v/>
      </c>
      <c r="I73" s="20" t="n"/>
      <c r="J73" s="26" t="n"/>
      <c r="K73" s="51" t="n"/>
      <c r="L73" s="20" t="n"/>
    </row>
    <row r="74">
      <c r="A74" s="20" t="n"/>
      <c r="B74" s="51" t="n"/>
      <c r="C74" s="22" t="n"/>
      <c r="D74" s="22" t="n"/>
      <c r="E74" s="27">
        <f>IF(OR($A74="",$B74="",$C74="",$D74=""),"",IFERROR($C74-$D74,""))</f>
        <v/>
      </c>
      <c r="F74" s="52" t="n"/>
      <c r="G74" s="52" t="n"/>
      <c r="H74" s="54">
        <f>IF(OR($A74="",$B74="",$F74="",$G74=""),"",IFERROR($G74/$F74,""))</f>
        <v/>
      </c>
      <c r="I74" s="20" t="n"/>
      <c r="J74" s="26" t="n"/>
      <c r="K74" s="51" t="n"/>
      <c r="L74" s="20" t="n"/>
    </row>
    <row r="75">
      <c r="A75" s="20" t="n"/>
      <c r="B75" s="51" t="n"/>
      <c r="C75" s="22" t="n"/>
      <c r="D75" s="22" t="n"/>
      <c r="E75" s="23">
        <f>IF(OR($A75="",$B75="",$C75="",$D75=""),"",IFERROR($C75-$D75,""))</f>
        <v/>
      </c>
      <c r="F75" s="52" t="n"/>
      <c r="G75" s="52" t="n"/>
      <c r="H75" s="53">
        <f>IF(OR($A75="",$B75="",$F75="",$G75=""),"",IFERROR($G75/$F75,""))</f>
        <v/>
      </c>
      <c r="I75" s="20" t="n"/>
      <c r="J75" s="26" t="n"/>
      <c r="K75" s="51" t="n"/>
      <c r="L75" s="20" t="n"/>
    </row>
    <row r="76">
      <c r="A76" s="20" t="n"/>
      <c r="B76" s="51" t="n"/>
      <c r="C76" s="22" t="n"/>
      <c r="D76" s="22" t="n"/>
      <c r="E76" s="27">
        <f>IF(OR($A76="",$B76="",$C76="",$D76=""),"",IFERROR($C76-$D76,""))</f>
        <v/>
      </c>
      <c r="F76" s="52" t="n"/>
      <c r="G76" s="52" t="n"/>
      <c r="H76" s="54">
        <f>IF(OR($A76="",$B76="",$F76="",$G76=""),"",IFERROR($G76/$F76,""))</f>
        <v/>
      </c>
      <c r="I76" s="20" t="n"/>
      <c r="J76" s="26" t="n"/>
      <c r="K76" s="51" t="n"/>
      <c r="L76" s="20" t="n"/>
    </row>
    <row r="77">
      <c r="A77" s="20" t="n"/>
      <c r="B77" s="51" t="n"/>
      <c r="C77" s="22" t="n"/>
      <c r="D77" s="22" t="n"/>
      <c r="E77" s="23">
        <f>IF(OR($A77="",$B77="",$C77="",$D77=""),"",IFERROR($C77-$D77,""))</f>
        <v/>
      </c>
      <c r="F77" s="52" t="n"/>
      <c r="G77" s="52" t="n"/>
      <c r="H77" s="53">
        <f>IF(OR($A77="",$B77="",$F77="",$G77=""),"",IFERROR($G77/$F77,""))</f>
        <v/>
      </c>
      <c r="I77" s="20" t="n"/>
      <c r="J77" s="26" t="n"/>
      <c r="K77" s="51" t="n"/>
      <c r="L77" s="20" t="n"/>
    </row>
    <row r="78">
      <c r="A78" s="20" t="n"/>
      <c r="B78" s="51" t="n"/>
      <c r="C78" s="22" t="n"/>
      <c r="D78" s="22" t="n"/>
      <c r="E78" s="27">
        <f>IF(OR($A78="",$B78="",$C78="",$D78=""),"",IFERROR($C78-$D78,""))</f>
        <v/>
      </c>
      <c r="F78" s="52" t="n"/>
      <c r="G78" s="52" t="n"/>
      <c r="H78" s="54">
        <f>IF(OR($A78="",$B78="",$F78="",$G78=""),"",IFERROR($G78/$F78,""))</f>
        <v/>
      </c>
      <c r="I78" s="20" t="n"/>
      <c r="J78" s="26" t="n"/>
      <c r="K78" s="51" t="n"/>
      <c r="L78" s="20" t="n"/>
    </row>
    <row r="79">
      <c r="A79" s="20" t="n"/>
      <c r="B79" s="51" t="n"/>
      <c r="C79" s="22" t="n"/>
      <c r="D79" s="22" t="n"/>
      <c r="E79" s="23">
        <f>IF(OR($A79="",$B79="",$C79="",$D79=""),"",IFERROR($C79-$D79,""))</f>
        <v/>
      </c>
      <c r="F79" s="52" t="n"/>
      <c r="G79" s="52" t="n"/>
      <c r="H79" s="53">
        <f>IF(OR($A79="",$B79="",$F79="",$G79=""),"",IFERROR($G79/$F79,""))</f>
        <v/>
      </c>
      <c r="I79" s="20" t="n"/>
      <c r="J79" s="26" t="n"/>
      <c r="K79" s="51" t="n"/>
      <c r="L79" s="20" t="n"/>
    </row>
    <row r="80">
      <c r="A80" s="20" t="n"/>
      <c r="B80" s="51" t="n"/>
      <c r="C80" s="22" t="n"/>
      <c r="D80" s="22" t="n"/>
      <c r="E80" s="27">
        <f>IF(OR($A80="",$B80="",$C80="",$D80=""),"",IFERROR($C80-$D80,""))</f>
        <v/>
      </c>
      <c r="F80" s="52" t="n"/>
      <c r="G80" s="52" t="n"/>
      <c r="H80" s="54">
        <f>IF(OR($A80="",$B80="",$F80="",$G80=""),"",IFERROR($G80/$F80,""))</f>
        <v/>
      </c>
      <c r="I80" s="20" t="n"/>
      <c r="J80" s="26" t="n"/>
      <c r="K80" s="51" t="n"/>
      <c r="L80" s="20" t="n"/>
    </row>
    <row r="81">
      <c r="A81" s="20" t="n"/>
      <c r="B81" s="51" t="n"/>
      <c r="C81" s="22" t="n"/>
      <c r="D81" s="22" t="n"/>
      <c r="E81" s="23">
        <f>IF(OR($A81="",$B81="",$C81="",$D81=""),"",IFERROR($C81-$D81,""))</f>
        <v/>
      </c>
      <c r="F81" s="52" t="n"/>
      <c r="G81" s="52" t="n"/>
      <c r="H81" s="53">
        <f>IF(OR($A81="",$B81="",$F81="",$G81=""),"",IFERROR($G81/$F81,""))</f>
        <v/>
      </c>
      <c r="I81" s="20" t="n"/>
      <c r="J81" s="26" t="n"/>
      <c r="K81" s="51" t="n"/>
      <c r="L81" s="20" t="n"/>
    </row>
    <row r="82">
      <c r="A82" s="20" t="n"/>
      <c r="B82" s="51" t="n"/>
      <c r="C82" s="22" t="n"/>
      <c r="D82" s="22" t="n"/>
      <c r="E82" s="27">
        <f>IF(OR($A82="",$B82="",$C82="",$D82=""),"",IFERROR($C82-$D82,""))</f>
        <v/>
      </c>
      <c r="F82" s="52" t="n"/>
      <c r="G82" s="52" t="n"/>
      <c r="H82" s="54">
        <f>IF(OR($A82="",$B82="",$F82="",$G82=""),"",IFERROR($G82/$F82,""))</f>
        <v/>
      </c>
      <c r="I82" s="20" t="n"/>
      <c r="J82" s="26" t="n"/>
      <c r="K82" s="51" t="n"/>
      <c r="L82" s="20" t="n"/>
    </row>
    <row r="83">
      <c r="A83" s="20" t="n"/>
      <c r="B83" s="51" t="n"/>
      <c r="C83" s="22" t="n"/>
      <c r="D83" s="22" t="n"/>
      <c r="E83" s="23">
        <f>IF(OR($A83="",$B83="",$C83="",$D83=""),"",IFERROR($C83-$D83,""))</f>
        <v/>
      </c>
      <c r="F83" s="52" t="n"/>
      <c r="G83" s="52" t="n"/>
      <c r="H83" s="53">
        <f>IF(OR($A83="",$B83="",$F83="",$G83=""),"",IFERROR($G83/$F83,""))</f>
        <v/>
      </c>
      <c r="I83" s="20" t="n"/>
      <c r="J83" s="26" t="n"/>
      <c r="K83" s="51" t="n"/>
      <c r="L83" s="20" t="n"/>
    </row>
    <row r="84">
      <c r="A84" s="20" t="n"/>
      <c r="B84" s="51" t="n"/>
      <c r="C84" s="22" t="n"/>
      <c r="D84" s="22" t="n"/>
      <c r="E84" s="27">
        <f>IF(OR($A84="",$B84="",$C84="",$D84=""),"",IFERROR($C84-$D84,""))</f>
        <v/>
      </c>
      <c r="F84" s="52" t="n"/>
      <c r="G84" s="52" t="n"/>
      <c r="H84" s="54">
        <f>IF(OR($A84="",$B84="",$F84="",$G84=""),"",IFERROR($G84/$F84,""))</f>
        <v/>
      </c>
      <c r="I84" s="20" t="n"/>
      <c r="J84" s="26" t="n"/>
      <c r="K84" s="51" t="n"/>
      <c r="L84" s="20" t="n"/>
    </row>
    <row r="85">
      <c r="A85" s="20" t="n"/>
      <c r="B85" s="51" t="n"/>
      <c r="C85" s="22" t="n"/>
      <c r="D85" s="22" t="n"/>
      <c r="E85" s="23">
        <f>IF(OR($A85="",$B85="",$C85="",$D85=""),"",IFERROR($C85-$D85,""))</f>
        <v/>
      </c>
      <c r="F85" s="52" t="n"/>
      <c r="G85" s="52" t="n"/>
      <c r="H85" s="53">
        <f>IF(OR($A85="",$B85="",$F85="",$G85=""),"",IFERROR($G85/$F85,""))</f>
        <v/>
      </c>
      <c r="I85" s="20" t="n"/>
      <c r="J85" s="26" t="n"/>
      <c r="K85" s="51" t="n"/>
      <c r="L85" s="20" t="n"/>
    </row>
    <row r="86">
      <c r="A86" s="20" t="n"/>
      <c r="B86" s="51" t="n"/>
      <c r="C86" s="22" t="n"/>
      <c r="D86" s="22" t="n"/>
      <c r="E86" s="27">
        <f>IF(OR($A86="",$B86="",$C86="",$D86=""),"",IFERROR($C86-$D86,""))</f>
        <v/>
      </c>
      <c r="F86" s="52" t="n"/>
      <c r="G86" s="52" t="n"/>
      <c r="H86" s="54">
        <f>IF(OR($A86="",$B86="",$F86="",$G86=""),"",IFERROR($G86/$F86,""))</f>
        <v/>
      </c>
      <c r="I86" s="20" t="n"/>
      <c r="J86" s="26" t="n"/>
      <c r="K86" s="51" t="n"/>
      <c r="L86" s="20" t="n"/>
    </row>
    <row r="87">
      <c r="A87" s="20" t="n"/>
      <c r="B87" s="51" t="n"/>
      <c r="C87" s="22" t="n"/>
      <c r="D87" s="22" t="n"/>
      <c r="E87" s="23">
        <f>IF(OR($A87="",$B87="",$C87="",$D87=""),"",IFERROR($C87-$D87,""))</f>
        <v/>
      </c>
      <c r="F87" s="52" t="n"/>
      <c r="G87" s="52" t="n"/>
      <c r="H87" s="53">
        <f>IF(OR($A87="",$B87="",$F87="",$G87=""),"",IFERROR($G87/$F87,""))</f>
        <v/>
      </c>
      <c r="I87" s="20" t="n"/>
      <c r="J87" s="26" t="n"/>
      <c r="K87" s="51" t="n"/>
      <c r="L87" s="20" t="n"/>
    </row>
    <row r="88">
      <c r="A88" s="20" t="n"/>
      <c r="B88" s="51" t="n"/>
      <c r="C88" s="22" t="n"/>
      <c r="D88" s="22" t="n"/>
      <c r="E88" s="27">
        <f>IF(OR($A88="",$B88="",$C88="",$D88=""),"",IFERROR($C88-$D88,""))</f>
        <v/>
      </c>
      <c r="F88" s="52" t="n"/>
      <c r="G88" s="52" t="n"/>
      <c r="H88" s="54">
        <f>IF(OR($A88="",$B88="",$F88="",$G88=""),"",IFERROR($G88/$F88,""))</f>
        <v/>
      </c>
      <c r="I88" s="20" t="n"/>
      <c r="J88" s="26" t="n"/>
      <c r="K88" s="51" t="n"/>
      <c r="L88" s="20" t="n"/>
    </row>
    <row r="89">
      <c r="A89" s="20" t="n"/>
      <c r="B89" s="51" t="n"/>
      <c r="C89" s="22" t="n"/>
      <c r="D89" s="22" t="n"/>
      <c r="E89" s="23">
        <f>IF(OR($A89="",$B89="",$C89="",$D89=""),"",IFERROR($C89-$D89,""))</f>
        <v/>
      </c>
      <c r="F89" s="52" t="n"/>
      <c r="G89" s="52" t="n"/>
      <c r="H89" s="53">
        <f>IF(OR($A89="",$B89="",$F89="",$G89=""),"",IFERROR($G89/$F89,""))</f>
        <v/>
      </c>
      <c r="I89" s="20" t="n"/>
      <c r="J89" s="26" t="n"/>
      <c r="K89" s="51" t="n"/>
      <c r="L89" s="20" t="n"/>
    </row>
    <row r="90">
      <c r="A90" s="20" t="n"/>
      <c r="B90" s="51" t="n"/>
      <c r="C90" s="22" t="n"/>
      <c r="D90" s="22" t="n"/>
      <c r="E90" s="27">
        <f>IF(OR($A90="",$B90="",$C90="",$D90=""),"",IFERROR($C90-$D90,""))</f>
        <v/>
      </c>
      <c r="F90" s="52" t="n"/>
      <c r="G90" s="52" t="n"/>
      <c r="H90" s="54">
        <f>IF(OR($A90="",$B90="",$F90="",$G90=""),"",IFERROR($G90/$F90,""))</f>
        <v/>
      </c>
      <c r="I90" s="20" t="n"/>
      <c r="J90" s="26" t="n"/>
      <c r="K90" s="51" t="n"/>
      <c r="L90" s="20" t="n"/>
    </row>
    <row r="91">
      <c r="A91" s="20" t="n"/>
      <c r="B91" s="51" t="n"/>
      <c r="C91" s="22" t="n"/>
      <c r="D91" s="22" t="n"/>
      <c r="E91" s="23">
        <f>IF(OR($A91="",$B91="",$C91="",$D91=""),"",IFERROR($C91-$D91,""))</f>
        <v/>
      </c>
      <c r="F91" s="52" t="n"/>
      <c r="G91" s="52" t="n"/>
      <c r="H91" s="53">
        <f>IF(OR($A91="",$B91="",$F91="",$G91=""),"",IFERROR($G91/$F91,""))</f>
        <v/>
      </c>
      <c r="I91" s="20" t="n"/>
      <c r="J91" s="26" t="n"/>
      <c r="K91" s="51" t="n"/>
      <c r="L91" s="20" t="n"/>
    </row>
    <row r="92">
      <c r="A92" s="20" t="n"/>
      <c r="B92" s="51" t="n"/>
      <c r="C92" s="22" t="n"/>
      <c r="D92" s="22" t="n"/>
      <c r="E92" s="27">
        <f>IF(OR($A92="",$B92="",$C92="",$D92=""),"",IFERROR($C92-$D92,""))</f>
        <v/>
      </c>
      <c r="F92" s="52" t="n"/>
      <c r="G92" s="52" t="n"/>
      <c r="H92" s="54">
        <f>IF(OR($A92="",$B92="",$F92="",$G92=""),"",IFERROR($G92/$F92,""))</f>
        <v/>
      </c>
      <c r="I92" s="20" t="n"/>
      <c r="J92" s="26" t="n"/>
      <c r="K92" s="51" t="n"/>
      <c r="L92" s="20" t="n"/>
    </row>
    <row r="93">
      <c r="A93" s="20" t="n"/>
      <c r="B93" s="51" t="n"/>
      <c r="C93" s="22" t="n"/>
      <c r="D93" s="22" t="n"/>
      <c r="E93" s="23">
        <f>IF(OR($A93="",$B93="",$C93="",$D93=""),"",IFERROR($C93-$D93,""))</f>
        <v/>
      </c>
      <c r="F93" s="52" t="n"/>
      <c r="G93" s="52" t="n"/>
      <c r="H93" s="53">
        <f>IF(OR($A93="",$B93="",$F93="",$G93=""),"",IFERROR($G93/$F93,""))</f>
        <v/>
      </c>
      <c r="I93" s="20" t="n"/>
      <c r="J93" s="26" t="n"/>
      <c r="K93" s="51" t="n"/>
      <c r="L93" s="20" t="n"/>
    </row>
    <row r="94">
      <c r="A94" s="20" t="n"/>
      <c r="B94" s="51" t="n"/>
      <c r="C94" s="22" t="n"/>
      <c r="D94" s="22" t="n"/>
      <c r="E94" s="27">
        <f>IF(OR($A94="",$B94="",$C94="",$D94=""),"",IFERROR($C94-$D94,""))</f>
        <v/>
      </c>
      <c r="F94" s="52" t="n"/>
      <c r="G94" s="52" t="n"/>
      <c r="H94" s="54">
        <f>IF(OR($A94="",$B94="",$F94="",$G94=""),"",IFERROR($G94/$F94,""))</f>
        <v/>
      </c>
      <c r="I94" s="20" t="n"/>
      <c r="J94" s="26" t="n"/>
      <c r="K94" s="51" t="n"/>
      <c r="L94" s="20" t="n"/>
    </row>
    <row r="95">
      <c r="A95" s="20" t="n"/>
      <c r="B95" s="51" t="n"/>
      <c r="C95" s="22" t="n"/>
      <c r="D95" s="22" t="n"/>
      <c r="E95" s="23">
        <f>IF(OR($A95="",$B95="",$C95="",$D95=""),"",IFERROR($C95-$D95,""))</f>
        <v/>
      </c>
      <c r="F95" s="52" t="n"/>
      <c r="G95" s="52" t="n"/>
      <c r="H95" s="53">
        <f>IF(OR($A95="",$B95="",$F95="",$G95=""),"",IFERROR($G95/$F95,""))</f>
        <v/>
      </c>
      <c r="I95" s="20" t="n"/>
      <c r="J95" s="26" t="n"/>
      <c r="K95" s="51" t="n"/>
      <c r="L95" s="20" t="n"/>
    </row>
    <row r="96">
      <c r="A96" s="20" t="n"/>
      <c r="B96" s="51" t="n"/>
      <c r="C96" s="22" t="n"/>
      <c r="D96" s="22" t="n"/>
      <c r="E96" s="27">
        <f>IF(OR($A96="",$B96="",$C96="",$D96=""),"",IFERROR($C96-$D96,""))</f>
        <v/>
      </c>
      <c r="F96" s="52" t="n"/>
      <c r="G96" s="52" t="n"/>
      <c r="H96" s="54">
        <f>IF(OR($A96="",$B96="",$F96="",$G96=""),"",IFERROR($G96/$F96,""))</f>
        <v/>
      </c>
      <c r="I96" s="20" t="n"/>
      <c r="J96" s="26" t="n"/>
      <c r="K96" s="51" t="n"/>
      <c r="L96" s="20" t="n"/>
    </row>
    <row r="97">
      <c r="A97" s="20" t="n"/>
      <c r="B97" s="51" t="n"/>
      <c r="C97" s="22" t="n"/>
      <c r="D97" s="22" t="n"/>
      <c r="E97" s="23">
        <f>IF(OR($A97="",$B97="",$C97="",$D97=""),"",IFERROR($C97-$D97,""))</f>
        <v/>
      </c>
      <c r="F97" s="52" t="n"/>
      <c r="G97" s="52" t="n"/>
      <c r="H97" s="53">
        <f>IF(OR($A97="",$B97="",$F97="",$G97=""),"",IFERROR($G97/$F97,""))</f>
        <v/>
      </c>
      <c r="I97" s="20" t="n"/>
      <c r="J97" s="26" t="n"/>
      <c r="K97" s="51" t="n"/>
      <c r="L97" s="20" t="n"/>
    </row>
    <row r="98">
      <c r="A98" s="20" t="n"/>
      <c r="B98" s="51" t="n"/>
      <c r="C98" s="22" t="n"/>
      <c r="D98" s="22" t="n"/>
      <c r="E98" s="27">
        <f>IF(OR($A98="",$B98="",$C98="",$D98=""),"",IFERROR($C98-$D98,""))</f>
        <v/>
      </c>
      <c r="F98" s="52" t="n"/>
      <c r="G98" s="52" t="n"/>
      <c r="H98" s="54">
        <f>IF(OR($A98="",$B98="",$F98="",$G98=""),"",IFERROR($G98/$F98,""))</f>
        <v/>
      </c>
      <c r="I98" s="20" t="n"/>
      <c r="J98" s="26" t="n"/>
      <c r="K98" s="51" t="n"/>
      <c r="L98" s="20" t="n"/>
    </row>
    <row r="99">
      <c r="A99" s="20" t="n"/>
      <c r="B99" s="51" t="n"/>
      <c r="C99" s="22" t="n"/>
      <c r="D99" s="22" t="n"/>
      <c r="E99" s="23">
        <f>IF(OR($A99="",$B99="",$C99="",$D99=""),"",IFERROR($C99-$D99,""))</f>
        <v/>
      </c>
      <c r="F99" s="52" t="n"/>
      <c r="G99" s="52" t="n"/>
      <c r="H99" s="53">
        <f>IF(OR($A99="",$B99="",$F99="",$G99=""),"",IFERROR($G99/$F99,""))</f>
        <v/>
      </c>
      <c r="I99" s="20" t="n"/>
      <c r="J99" s="26" t="n"/>
      <c r="K99" s="51" t="n"/>
      <c r="L99" s="20" t="n"/>
    </row>
    <row r="100">
      <c r="A100" s="20" t="n"/>
      <c r="B100" s="51" t="n"/>
      <c r="C100" s="22" t="n"/>
      <c r="D100" s="22" t="n"/>
      <c r="E100" s="27">
        <f>IF(OR($A100="",$B100="",$C100="",$D100=""),"",IFERROR($C100-$D100,""))</f>
        <v/>
      </c>
      <c r="F100" s="52" t="n"/>
      <c r="G100" s="52" t="n"/>
      <c r="H100" s="54">
        <f>IF(OR($A100="",$B100="",$F100="",$G100=""),"",IFERROR($G100/$F100,""))</f>
        <v/>
      </c>
      <c r="I100" s="20" t="n"/>
      <c r="J100" s="26" t="n"/>
      <c r="K100" s="51" t="n"/>
      <c r="L100" s="20" t="n"/>
    </row>
    <row r="101">
      <c r="A101" s="20" t="n"/>
      <c r="B101" s="51" t="n"/>
      <c r="C101" s="22" t="n"/>
      <c r="D101" s="22" t="n"/>
      <c r="E101" s="23">
        <f>IF(OR($A101="",$B101="",$C101="",$D101=""),"",IFERROR($C101-$D101,""))</f>
        <v/>
      </c>
      <c r="F101" s="52" t="n"/>
      <c r="G101" s="52" t="n"/>
      <c r="H101" s="53">
        <f>IF(OR($A101="",$B101="",$F101="",$G101=""),"",IFERROR($G101/$F101,""))</f>
        <v/>
      </c>
      <c r="I101" s="20" t="n"/>
      <c r="J101" s="26" t="n"/>
      <c r="K101" s="51" t="n"/>
      <c r="L101" s="20" t="n"/>
    </row>
    <row r="102">
      <c r="A102" s="20" t="n"/>
      <c r="B102" s="51" t="n"/>
      <c r="C102" s="22" t="n"/>
      <c r="D102" s="22" t="n"/>
      <c r="E102" s="27">
        <f>IF(OR($A102="",$B102="",$C102="",$D102=""),"",IFERROR($C102-$D102,""))</f>
        <v/>
      </c>
      <c r="F102" s="52" t="n"/>
      <c r="G102" s="52" t="n"/>
      <c r="H102" s="54">
        <f>IF(OR($A102="",$B102="",$F102="",$G102=""),"",IFERROR($G102/$F102,""))</f>
        <v/>
      </c>
      <c r="I102" s="20" t="n"/>
      <c r="J102" s="26" t="n"/>
      <c r="K102" s="51" t="n"/>
      <c r="L102" s="20" t="n"/>
    </row>
    <row r="103">
      <c r="A103" s="20" t="n"/>
      <c r="B103" s="51" t="n"/>
      <c r="C103" s="22" t="n"/>
      <c r="D103" s="22" t="n"/>
      <c r="E103" s="23">
        <f>IF(OR($A103="",$B103="",$C103="",$D103=""),"",IFERROR($C103-$D103,""))</f>
        <v/>
      </c>
      <c r="F103" s="52" t="n"/>
      <c r="G103" s="52" t="n"/>
      <c r="H103" s="53">
        <f>IF(OR($A103="",$B103="",$F103="",$G103=""),"",IFERROR($G103/$F103,""))</f>
        <v/>
      </c>
      <c r="I103" s="20" t="n"/>
      <c r="J103" s="26" t="n"/>
      <c r="K103" s="51" t="n"/>
      <c r="L103" s="20" t="n"/>
    </row>
    <row r="104">
      <c r="A104" s="20" t="n"/>
      <c r="B104" s="51" t="n"/>
      <c r="C104" s="22" t="n"/>
      <c r="D104" s="22" t="n"/>
      <c r="E104" s="27">
        <f>IF(OR($A104="",$B104="",$C104="",$D104=""),"",IFERROR($C104-$D104,""))</f>
        <v/>
      </c>
      <c r="F104" s="52" t="n"/>
      <c r="G104" s="52" t="n"/>
      <c r="H104" s="54">
        <f>IF(OR($A104="",$B104="",$F104="",$G104=""),"",IFERROR($G104/$F104,""))</f>
        <v/>
      </c>
      <c r="I104" s="20" t="n"/>
      <c r="J104" s="26" t="n"/>
      <c r="K104" s="51" t="n"/>
      <c r="L104" s="20" t="n"/>
    </row>
    <row r="105">
      <c r="A105" s="20" t="n"/>
      <c r="B105" s="51" t="n"/>
      <c r="C105" s="22" t="n"/>
      <c r="D105" s="22" t="n"/>
      <c r="E105" s="23">
        <f>IF(OR($A105="",$B105="",$C105="",$D105=""),"",IFERROR($C105-$D105,""))</f>
        <v/>
      </c>
      <c r="F105" s="52" t="n"/>
      <c r="G105" s="52" t="n"/>
      <c r="H105" s="53">
        <f>IF(OR($A105="",$B105="",$F105="",$G105=""),"",IFERROR($G105/$F105,""))</f>
        <v/>
      </c>
      <c r="I105" s="20" t="n"/>
      <c r="J105" s="26" t="n"/>
      <c r="K105" s="51" t="n"/>
      <c r="L105" s="20" t="n"/>
    </row>
    <row r="106">
      <c r="A106" s="20" t="n"/>
      <c r="B106" s="51" t="n"/>
      <c r="C106" s="22" t="n"/>
      <c r="D106" s="22" t="n"/>
      <c r="E106" s="27">
        <f>IF(OR($A106="",$B106="",$C106="",$D106=""),"",IFERROR($C106-$D106,""))</f>
        <v/>
      </c>
      <c r="F106" s="52" t="n"/>
      <c r="G106" s="52" t="n"/>
      <c r="H106" s="54">
        <f>IF(OR($A106="",$B106="",$F106="",$G106=""),"",IFERROR($G106/$F106,""))</f>
        <v/>
      </c>
      <c r="I106" s="20" t="n"/>
      <c r="J106" s="26" t="n"/>
      <c r="K106" s="51" t="n"/>
      <c r="L106" s="20" t="n"/>
    </row>
    <row r="107">
      <c r="A107" s="20" t="n"/>
      <c r="B107" s="51" t="n"/>
      <c r="C107" s="22" t="n"/>
      <c r="D107" s="22" t="n"/>
      <c r="E107" s="23">
        <f>IF(OR($A107="",$B107="",$C107="",$D107=""),"",IFERROR($C107-$D107,""))</f>
        <v/>
      </c>
      <c r="F107" s="52" t="n"/>
      <c r="G107" s="52" t="n"/>
      <c r="H107" s="53">
        <f>IF(OR($A107="",$B107="",$F107="",$G107=""),"",IFERROR($G107/$F107,""))</f>
        <v/>
      </c>
      <c r="I107" s="20" t="n"/>
      <c r="J107" s="26" t="n"/>
      <c r="K107" s="51" t="n"/>
      <c r="L107" s="20" t="n"/>
    </row>
    <row r="108">
      <c r="A108" s="20" t="n"/>
      <c r="B108" s="51" t="n"/>
      <c r="C108" s="22" t="n"/>
      <c r="D108" s="22" t="n"/>
      <c r="E108" s="27">
        <f>IF(OR($A108="",$B108="",$C108="",$D108=""),"",IFERROR($C108-$D108,""))</f>
        <v/>
      </c>
      <c r="F108" s="52" t="n"/>
      <c r="G108" s="52" t="n"/>
      <c r="H108" s="54">
        <f>IF(OR($A108="",$B108="",$F108="",$G108=""),"",IFERROR($G108/$F108,""))</f>
        <v/>
      </c>
      <c r="I108" s="20" t="n"/>
      <c r="J108" s="26" t="n"/>
      <c r="K108" s="51" t="n"/>
      <c r="L108" s="20" t="n"/>
    </row>
    <row r="109">
      <c r="A109" s="20" t="n"/>
      <c r="B109" s="51" t="n"/>
      <c r="C109" s="22" t="n"/>
      <c r="D109" s="22" t="n"/>
      <c r="E109" s="23">
        <f>IF(OR($A109="",$B109="",$C109="",$D109=""),"",IFERROR($C109-$D109,""))</f>
        <v/>
      </c>
      <c r="F109" s="52" t="n"/>
      <c r="G109" s="52" t="n"/>
      <c r="H109" s="53">
        <f>IF(OR($A109="",$B109="",$F109="",$G109=""),"",IFERROR($G109/$F109,""))</f>
        <v/>
      </c>
      <c r="I109" s="20" t="n"/>
      <c r="J109" s="26" t="n"/>
      <c r="K109" s="51" t="n"/>
      <c r="L109" s="20" t="n"/>
    </row>
    <row r="110">
      <c r="A110" s="20" t="n"/>
      <c r="B110" s="51" t="n"/>
      <c r="C110" s="22" t="n"/>
      <c r="D110" s="22" t="n"/>
      <c r="E110" s="27">
        <f>IF(OR($A110="",$B110="",$C110="",$D110=""),"",IFERROR($C110-$D110,""))</f>
        <v/>
      </c>
      <c r="F110" s="52" t="n"/>
      <c r="G110" s="52" t="n"/>
      <c r="H110" s="54">
        <f>IF(OR($A110="",$B110="",$F110="",$G110=""),"",IFERROR($G110/$F110,""))</f>
        <v/>
      </c>
      <c r="I110" s="20" t="n"/>
      <c r="J110" s="26" t="n"/>
      <c r="K110" s="51" t="n"/>
      <c r="L110" s="20" t="n"/>
    </row>
    <row r="111">
      <c r="A111" s="20" t="n"/>
      <c r="B111" s="51" t="n"/>
      <c r="C111" s="22" t="n"/>
      <c r="D111" s="22" t="n"/>
      <c r="E111" s="23">
        <f>IF(OR($A111="",$B111="",$C111="",$D111=""),"",IFERROR($C111-$D111,""))</f>
        <v/>
      </c>
      <c r="F111" s="52" t="n"/>
      <c r="G111" s="52" t="n"/>
      <c r="H111" s="53">
        <f>IF(OR($A111="",$B111="",$F111="",$G111=""),"",IFERROR($G111/$F111,""))</f>
        <v/>
      </c>
      <c r="I111" s="20" t="n"/>
      <c r="J111" s="26" t="n"/>
      <c r="K111" s="51" t="n"/>
      <c r="L111" s="20" t="n"/>
    </row>
    <row r="112">
      <c r="A112" s="20" t="n"/>
      <c r="B112" s="51" t="n"/>
      <c r="C112" s="22" t="n"/>
      <c r="D112" s="22" t="n"/>
      <c r="E112" s="27">
        <f>IF(OR($A112="",$B112="",$C112="",$D112=""),"",IFERROR($C112-$D112,""))</f>
        <v/>
      </c>
      <c r="F112" s="52" t="n"/>
      <c r="G112" s="52" t="n"/>
      <c r="H112" s="54">
        <f>IF(OR($A112="",$B112="",$F112="",$G112=""),"",IFERROR($G112/$F112,""))</f>
        <v/>
      </c>
      <c r="I112" s="20" t="n"/>
      <c r="J112" s="26" t="n"/>
      <c r="K112" s="51" t="n"/>
      <c r="L112" s="20" t="n"/>
    </row>
    <row r="113">
      <c r="A113" s="20" t="n"/>
      <c r="B113" s="51" t="n"/>
      <c r="C113" s="22" t="n"/>
      <c r="D113" s="22" t="n"/>
      <c r="E113" s="23">
        <f>IF(OR($A113="",$B113="",$C113="",$D113=""),"",IFERROR($C113-$D113,""))</f>
        <v/>
      </c>
      <c r="F113" s="52" t="n"/>
      <c r="G113" s="52" t="n"/>
      <c r="H113" s="53">
        <f>IF(OR($A113="",$B113="",$F113="",$G113=""),"",IFERROR($G113/$F113,""))</f>
        <v/>
      </c>
      <c r="I113" s="20" t="n"/>
      <c r="J113" s="26" t="n"/>
      <c r="K113" s="51" t="n"/>
      <c r="L113" s="20" t="n"/>
    </row>
    <row r="114">
      <c r="A114" s="20" t="n"/>
      <c r="B114" s="51" t="n"/>
      <c r="C114" s="22" t="n"/>
      <c r="D114" s="22" t="n"/>
      <c r="E114" s="27">
        <f>IF(OR($A114="",$B114="",$C114="",$D114=""),"",IFERROR($C114-$D114,""))</f>
        <v/>
      </c>
      <c r="F114" s="52" t="n"/>
      <c r="G114" s="52" t="n"/>
      <c r="H114" s="54">
        <f>IF(OR($A114="",$B114="",$F114="",$G114=""),"",IFERROR($G114/$F114,""))</f>
        <v/>
      </c>
      <c r="I114" s="20" t="n"/>
      <c r="J114" s="26" t="n"/>
      <c r="K114" s="51" t="n"/>
      <c r="L114" s="20" t="n"/>
    </row>
    <row r="115">
      <c r="A115" s="20" t="n"/>
      <c r="B115" s="51" t="n"/>
      <c r="C115" s="22" t="n"/>
      <c r="D115" s="22" t="n"/>
      <c r="E115" s="23">
        <f>IF(OR($A115="",$B115="",$C115="",$D115=""),"",IFERROR($C115-$D115,""))</f>
        <v/>
      </c>
      <c r="F115" s="52" t="n"/>
      <c r="G115" s="52" t="n"/>
      <c r="H115" s="53">
        <f>IF(OR($A115="",$B115="",$F115="",$G115=""),"",IFERROR($G115/$F115,""))</f>
        <v/>
      </c>
      <c r="I115" s="20" t="n"/>
      <c r="J115" s="26" t="n"/>
      <c r="K115" s="51" t="n"/>
      <c r="L115" s="20" t="n"/>
    </row>
    <row r="116">
      <c r="A116" s="20" t="n"/>
      <c r="B116" s="51" t="n"/>
      <c r="C116" s="22" t="n"/>
      <c r="D116" s="22" t="n"/>
      <c r="E116" s="27">
        <f>IF(OR($A116="",$B116="",$C116="",$D116=""),"",IFERROR($C116-$D116,""))</f>
        <v/>
      </c>
      <c r="F116" s="52" t="n"/>
      <c r="G116" s="52" t="n"/>
      <c r="H116" s="54">
        <f>IF(OR($A116="",$B116="",$F116="",$G116=""),"",IFERROR($G116/$F116,""))</f>
        <v/>
      </c>
      <c r="I116" s="20" t="n"/>
      <c r="J116" s="26" t="n"/>
      <c r="K116" s="51" t="n"/>
      <c r="L116" s="20" t="n"/>
    </row>
    <row r="117">
      <c r="A117" s="20" t="n"/>
      <c r="B117" s="51" t="n"/>
      <c r="C117" s="22" t="n"/>
      <c r="D117" s="22" t="n"/>
      <c r="E117" s="23">
        <f>IF(OR($A117="",$B117="",$C117="",$D117=""),"",IFERROR($C117-$D117,""))</f>
        <v/>
      </c>
      <c r="F117" s="52" t="n"/>
      <c r="G117" s="52" t="n"/>
      <c r="H117" s="53">
        <f>IF(OR($A117="",$B117="",$F117="",$G117=""),"",IFERROR($G117/$F117,""))</f>
        <v/>
      </c>
      <c r="I117" s="20" t="n"/>
      <c r="J117" s="26" t="n"/>
      <c r="K117" s="51" t="n"/>
      <c r="L117" s="20" t="n"/>
    </row>
    <row r="118">
      <c r="A118" s="20" t="n"/>
      <c r="B118" s="51" t="n"/>
      <c r="C118" s="22" t="n"/>
      <c r="D118" s="22" t="n"/>
      <c r="E118" s="27">
        <f>IF(OR($A118="",$B118="",$C118="",$D118=""),"",IFERROR($C118-$D118,""))</f>
        <v/>
      </c>
      <c r="F118" s="52" t="n"/>
      <c r="G118" s="52" t="n"/>
      <c r="H118" s="54">
        <f>IF(OR($A118="",$B118="",$F118="",$G118=""),"",IFERROR($G118/$F118,""))</f>
        <v/>
      </c>
      <c r="I118" s="20" t="n"/>
      <c r="J118" s="26" t="n"/>
      <c r="K118" s="51" t="n"/>
      <c r="L118" s="20" t="n"/>
    </row>
    <row r="119">
      <c r="A119" s="20" t="n"/>
      <c r="B119" s="51" t="n"/>
      <c r="C119" s="22" t="n"/>
      <c r="D119" s="22" t="n"/>
      <c r="E119" s="23">
        <f>IF(OR($A119="",$B119="",$C119="",$D119=""),"",IFERROR($C119-$D119,""))</f>
        <v/>
      </c>
      <c r="F119" s="52" t="n"/>
      <c r="G119" s="52" t="n"/>
      <c r="H119" s="53">
        <f>IF(OR($A119="",$B119="",$F119="",$G119=""),"",IFERROR($G119/$F119,""))</f>
        <v/>
      </c>
      <c r="I119" s="20" t="n"/>
      <c r="J119" s="26" t="n"/>
      <c r="K119" s="51" t="n"/>
      <c r="L119" s="20" t="n"/>
    </row>
    <row r="120">
      <c r="A120" s="20" t="n"/>
      <c r="B120" s="51" t="n"/>
      <c r="C120" s="22" t="n"/>
      <c r="D120" s="22" t="n"/>
      <c r="E120" s="27">
        <f>IF(OR($A120="",$B120="",$C120="",$D120=""),"",IFERROR($C120-$D120,""))</f>
        <v/>
      </c>
      <c r="F120" s="52" t="n"/>
      <c r="G120" s="52" t="n"/>
      <c r="H120" s="54">
        <f>IF(OR($A120="",$B120="",$F120="",$G120=""),"",IFERROR($G120/$F120,""))</f>
        <v/>
      </c>
      <c r="I120" s="20" t="n"/>
      <c r="J120" s="26" t="n"/>
      <c r="K120" s="51" t="n"/>
      <c r="L120" s="20" t="n"/>
    </row>
    <row r="121">
      <c r="A121" s="20" t="n"/>
      <c r="B121" s="51" t="n"/>
      <c r="C121" s="22" t="n"/>
      <c r="D121" s="22" t="n"/>
      <c r="E121" s="23">
        <f>IF(OR($A121="",$B121="",$C121="",$D121=""),"",IFERROR($C121-$D121,""))</f>
        <v/>
      </c>
      <c r="F121" s="52" t="n"/>
      <c r="G121" s="52" t="n"/>
      <c r="H121" s="53">
        <f>IF(OR($A121="",$B121="",$F121="",$G121=""),"",IFERROR($G121/$F121,""))</f>
        <v/>
      </c>
      <c r="I121" s="20" t="n"/>
      <c r="J121" s="26" t="n"/>
      <c r="K121" s="51" t="n"/>
      <c r="L121" s="20" t="n"/>
    </row>
    <row r="122">
      <c r="A122" s="20" t="n"/>
      <c r="B122" s="51" t="n"/>
      <c r="C122" s="22" t="n"/>
      <c r="D122" s="22" t="n"/>
      <c r="E122" s="27">
        <f>IF(OR($A122="",$B122="",$C122="",$D122=""),"",IFERROR($C122-$D122,""))</f>
        <v/>
      </c>
      <c r="F122" s="52" t="n"/>
      <c r="G122" s="52" t="n"/>
      <c r="H122" s="54">
        <f>IF(OR($A122="",$B122="",$F122="",$G122=""),"",IFERROR($G122/$F122,""))</f>
        <v/>
      </c>
      <c r="I122" s="20" t="n"/>
      <c r="J122" s="26" t="n"/>
      <c r="K122" s="51" t="n"/>
      <c r="L122" s="20" t="n"/>
    </row>
    <row r="123">
      <c r="A123" s="20" t="n"/>
      <c r="B123" s="51" t="n"/>
      <c r="C123" s="22" t="n"/>
      <c r="D123" s="22" t="n"/>
      <c r="E123" s="23">
        <f>IF(OR($A123="",$B123="",$C123="",$D123=""),"",IFERROR($C123-$D123,""))</f>
        <v/>
      </c>
      <c r="F123" s="52" t="n"/>
      <c r="G123" s="52" t="n"/>
      <c r="H123" s="53">
        <f>IF(OR($A123="",$B123="",$F123="",$G123=""),"",IFERROR($G123/$F123,""))</f>
        <v/>
      </c>
      <c r="I123" s="20" t="n"/>
      <c r="J123" s="26" t="n"/>
      <c r="K123" s="51" t="n"/>
      <c r="L123" s="20" t="n"/>
    </row>
    <row r="124">
      <c r="A124" s="20" t="n"/>
      <c r="B124" s="51" t="n"/>
      <c r="C124" s="22" t="n"/>
      <c r="D124" s="22" t="n"/>
      <c r="E124" s="27">
        <f>IF(OR($A124="",$B124="",$C124="",$D124=""),"",IFERROR($C124-$D124,""))</f>
        <v/>
      </c>
      <c r="F124" s="52" t="n"/>
      <c r="G124" s="52" t="n"/>
      <c r="H124" s="54">
        <f>IF(OR($A124="",$B124="",$F124="",$G124=""),"",IFERROR($G124/$F124,""))</f>
        <v/>
      </c>
      <c r="I124" s="20" t="n"/>
      <c r="J124" s="26" t="n"/>
      <c r="K124" s="51" t="n"/>
      <c r="L124" s="20" t="n"/>
    </row>
  </sheetData>
  <autoFilter ref="A4:L124"/>
  <mergeCells count="1">
    <mergeCell ref="A1:L1"/>
  </mergeCells>
  <conditionalFormatting sqref="A5:L124">
    <cfRule type="expression" priority="1" dxfId="0" stopIfTrue="1">
      <formula>AND($A5&lt;&gt;"",COUNTIFS($A$5:$A$124,$A5,$B$5:$B$124,$B5)&gt;1)</formula>
    </cfRule>
    <cfRule type="expression" priority="2" dxfId="0">
      <formula>AND(OR($A5&lt;&gt;"",$B5&lt;&gt;"",$C5&lt;&gt;"",$D5&lt;&gt;"",$F5&lt;&gt;"",$G5&lt;&gt;"",$I5&lt;&gt;"",$J5&lt;&gt;"",$K5&lt;&gt;""),OR($A5="",$B5="",$C5="",$D5="",$F5="",$G5="",$I5="",$J5=""))</formula>
    </cfRule>
  </conditionalFormatting>
  <conditionalFormatting sqref="G5:G124">
    <cfRule type="expression" priority="3" dxfId="0">
      <formula>AND($G5&lt;&gt;"",$F5&lt;&gt;"",$G5&gt;$F5)</formula>
    </cfRule>
  </conditionalFormatting>
  <conditionalFormatting sqref="J5:J124">
    <cfRule type="expression" priority="4" dxfId="2">
      <formula>$J5="Review"</formula>
    </cfRule>
  </conditionalFormatting>
  <dataValidations count="6">
    <dataValidation sqref="B5:B124" showDropDown="0" showInputMessage="0" showErrorMessage="0" allowBlank="0" errorTitle="Review Period Date" error="Enter a valid period date between 01/01/2000 and 12/31/2100." promptTitle="Period Date" prompt="Enter the month-end period date." type="date" operator="between">
      <formula1>DATE(2000,1,1)</formula1>
      <formula2>DATE(2100,12,31)</formula2>
    </dataValidation>
    <dataValidation sqref="C5:D124" showDropDown="0" showInputMessage="0" showErrorMessage="0" allowBlank="0" errorTitle="Review Amount" error="Enter a nonnegative dollar amount no greater than $100,000,000." type="decimal" operator="between">
      <formula1>0</formula1>
      <formula2>100000000</formula2>
    </dataValidation>
    <dataValidation sqref="F5:F124" showDropDown="0" showInputMessage="0" showErrorMessage="0" allowBlank="0" errorTitle="Review Unit Capacity" error="Enter a whole-number capacity from 1 to 100,000 units." type="whole" operator="between">
      <formula1>1</formula1>
      <formula2>100000</formula2>
    </dataValidation>
    <dataValidation sqref="G5:G124" showDropDown="0" showInputMessage="0" showErrorMessage="0" allowBlank="0" errorTitle="Review Occupied Units" error="Enter a whole-number occupied-unit count from 0 through the total-unit capacity." type="custom">
      <formula1>=OR($A5="",AND(ISNUMBER($G5),$G5=INT($G5),$G5&gt;=0,$G5&lt;=$F5))</formula1>
    </dataValidation>
    <dataValidation sqref="J5:J124" showDropDown="0" showInputMessage="0" showErrorMessage="0" allowBlank="0" errorTitle="Review Status" error="Select Included, Review, or Excluded." promptTitle="Valuation Status" prompt="Included records feed the valuation. Review and Excluded records do not." type="list">
      <formula1>"Included,Review,Excluded"</formula1>
    </dataValidation>
    <dataValidation sqref="K5:K124" showDropDown="0" showInputMessage="0" showErrorMessage="0" allowBlank="0" errorTitle="Review Due Date" error="Enter a valid review due date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K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7" customWidth="1" min="3" max="3"/>
    <col width="20" customWidth="1" min="4" max="4"/>
    <col width="17" customWidth="1" min="5" max="5"/>
    <col width="17" customWidth="1" min="6" max="6"/>
    <col width="18" customWidth="1" min="7" max="7"/>
    <col width="16" customWidth="1" min="8" max="8"/>
    <col width="16" customWidth="1" min="9" max="9"/>
    <col width="18" customWidth="1" min="10" max="10"/>
    <col width="21" customWidth="1" min="11" max="11"/>
  </cols>
  <sheetData>
    <row r="1" ht="28" customHeight="1">
      <c r="A1" s="1" t="inlineStr">
        <is>
          <t>Discounted Cash-Flow Forecast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4" t="n"/>
    </row>
    <row r="2">
      <c r="A2" s="19" t="inlineStr">
        <is>
          <t>Calculated annual forecast using the operating indicators and editable assumptions.</t>
        </is>
      </c>
    </row>
    <row r="3"/>
    <row r="4" ht="28" customHeight="1">
      <c r="A4" s="3" t="inlineStr">
        <is>
          <t>Year</t>
        </is>
      </c>
      <c r="B4" s="3" t="inlineStr">
        <is>
          <t>Period End</t>
        </is>
      </c>
      <c r="C4" s="3" t="inlineStr">
        <is>
          <t>Revenue</t>
        </is>
      </c>
      <c r="D4" s="3" t="inlineStr">
        <is>
          <t>Operating Expenses</t>
        </is>
      </c>
      <c r="E4" s="3" t="inlineStr">
        <is>
          <t>NOI Adjustment</t>
        </is>
      </c>
      <c r="F4" s="3" t="inlineStr">
        <is>
          <t>NOI</t>
        </is>
      </c>
      <c r="G4" s="3" t="inlineStr">
        <is>
          <t>Terminal Value</t>
        </is>
      </c>
      <c r="H4" s="3" t="inlineStr">
        <is>
          <t>Discount Factor</t>
        </is>
      </c>
      <c r="I4" s="3" t="inlineStr">
        <is>
          <t>PV of NOI</t>
        </is>
      </c>
      <c r="J4" s="3" t="inlineStr">
        <is>
          <t>PV of Terminal</t>
        </is>
      </c>
      <c r="K4" s="3" t="inlineStr">
        <is>
          <t>Total Present Value</t>
        </is>
      </c>
    </row>
    <row r="5">
      <c r="A5" s="29" t="n">
        <v>1</v>
      </c>
      <c r="B5" s="55">
        <f>IF(OR(Assumptions!$B$4="",$A5&gt;Assumptions!$B$9),"",IFERROR(EDATE(Assumptions!$B$4,12*$A5),""))</f>
        <v/>
      </c>
      <c r="C5" s="23">
        <f>IF(OR(Summary!$B$7="",$A5&gt;Assumptions!$B$9),"",IFERROR(Summary!$B$7*(1+Assumptions!$B$10)^$A5,""))</f>
        <v/>
      </c>
      <c r="D5" s="23">
        <f>IF(OR(Summary!$B$8="",$A5&gt;Assumptions!$B$9),"",IFERROR(Summary!$B$8*(1+Assumptions!$B$11)^$A5,""))</f>
        <v/>
      </c>
      <c r="E5" s="23">
        <f>IF($C5="","",IFERROR(Assumptions!$B$6,""))</f>
        <v/>
      </c>
      <c r="F5" s="23">
        <f>IF(OR($C5="",$D5="",$E5=""),"",IFERROR($C5-$D5+$E5,""))</f>
        <v/>
      </c>
      <c r="G5" s="23">
        <f>IF($F5="","",IF($A5=Assumptions!$B$9,IFERROR(($C5*(1+Assumptions!$B$10)-$D5*(1+Assumptions!$B$11)+$E5)/Assumptions!$B$12,""),""))</f>
        <v/>
      </c>
      <c r="H5" s="31">
        <f>IF($F5="","",IFERROR(1/(1+Assumptions!$B$13)^$A5,""))</f>
        <v/>
      </c>
      <c r="I5" s="23">
        <f>IF(OR($F5="",$H5=""),"",IFERROR($F5*$H5,""))</f>
        <v/>
      </c>
      <c r="J5" s="23">
        <f>IF(OR($G5="",$H5=""),"",IFERROR($G5*(1-Assumptions!$B$14)*$H5,""))</f>
        <v/>
      </c>
      <c r="K5" s="23">
        <f>IF($I5="","",IFERROR($I5+IF($J5="",0,$J5),""))</f>
        <v/>
      </c>
    </row>
    <row r="6">
      <c r="A6" s="32" t="n">
        <v>2</v>
      </c>
      <c r="B6" s="56">
        <f>IF(OR(Assumptions!$B$4="",$A6&gt;Assumptions!$B$9),"",IFERROR(EDATE(Assumptions!$B$4,12*$A6),""))</f>
        <v/>
      </c>
      <c r="C6" s="27">
        <f>IF(OR(Summary!$B$7="",$A6&gt;Assumptions!$B$9),"",IFERROR(Summary!$B$7*(1+Assumptions!$B$10)^$A6,""))</f>
        <v/>
      </c>
      <c r="D6" s="27">
        <f>IF(OR(Summary!$B$8="",$A6&gt;Assumptions!$B$9),"",IFERROR(Summary!$B$8*(1+Assumptions!$B$11)^$A6,""))</f>
        <v/>
      </c>
      <c r="E6" s="27">
        <f>IF($C6="","",IFERROR(Assumptions!$B$6,""))</f>
        <v/>
      </c>
      <c r="F6" s="27">
        <f>IF(OR($C6="",$D6="",$E6=""),"",IFERROR($C6-$D6+$E6,""))</f>
        <v/>
      </c>
      <c r="G6" s="27">
        <f>IF($F6="","",IF($A6=Assumptions!$B$9,IFERROR(($C6*(1+Assumptions!$B$10)-$D6*(1+Assumptions!$B$11)+$E6)/Assumptions!$B$12,""),""))</f>
        <v/>
      </c>
      <c r="H6" s="34">
        <f>IF($F6="","",IFERROR(1/(1+Assumptions!$B$13)^$A6,""))</f>
        <v/>
      </c>
      <c r="I6" s="27">
        <f>IF(OR($F6="",$H6=""),"",IFERROR($F6*$H6,""))</f>
        <v/>
      </c>
      <c r="J6" s="27">
        <f>IF(OR($G6="",$H6=""),"",IFERROR($G6*(1-Assumptions!$B$14)*$H6,""))</f>
        <v/>
      </c>
      <c r="K6" s="27">
        <f>IF($I6="","",IFERROR($I6+IF($J6="",0,$J6),""))</f>
        <v/>
      </c>
    </row>
    <row r="7">
      <c r="A7" s="29" t="n">
        <v>3</v>
      </c>
      <c r="B7" s="55">
        <f>IF(OR(Assumptions!$B$4="",$A7&gt;Assumptions!$B$9),"",IFERROR(EDATE(Assumptions!$B$4,12*$A7),""))</f>
        <v/>
      </c>
      <c r="C7" s="23">
        <f>IF(OR(Summary!$B$7="",$A7&gt;Assumptions!$B$9),"",IFERROR(Summary!$B$7*(1+Assumptions!$B$10)^$A7,""))</f>
        <v/>
      </c>
      <c r="D7" s="23">
        <f>IF(OR(Summary!$B$8="",$A7&gt;Assumptions!$B$9),"",IFERROR(Summary!$B$8*(1+Assumptions!$B$11)^$A7,""))</f>
        <v/>
      </c>
      <c r="E7" s="23">
        <f>IF($C7="","",IFERROR(Assumptions!$B$6,""))</f>
        <v/>
      </c>
      <c r="F7" s="23">
        <f>IF(OR($C7="",$D7="",$E7=""),"",IFERROR($C7-$D7+$E7,""))</f>
        <v/>
      </c>
      <c r="G7" s="23">
        <f>IF($F7="","",IF($A7=Assumptions!$B$9,IFERROR(($C7*(1+Assumptions!$B$10)-$D7*(1+Assumptions!$B$11)+$E7)/Assumptions!$B$12,""),""))</f>
        <v/>
      </c>
      <c r="H7" s="31">
        <f>IF($F7="","",IFERROR(1/(1+Assumptions!$B$13)^$A7,""))</f>
        <v/>
      </c>
      <c r="I7" s="23">
        <f>IF(OR($F7="",$H7=""),"",IFERROR($F7*$H7,""))</f>
        <v/>
      </c>
      <c r="J7" s="23">
        <f>IF(OR($G7="",$H7=""),"",IFERROR($G7*(1-Assumptions!$B$14)*$H7,""))</f>
        <v/>
      </c>
      <c r="K7" s="23">
        <f>IF($I7="","",IFERROR($I7+IF($J7="",0,$J7),""))</f>
        <v/>
      </c>
    </row>
    <row r="8">
      <c r="A8" s="32" t="n">
        <v>4</v>
      </c>
      <c r="B8" s="56">
        <f>IF(OR(Assumptions!$B$4="",$A8&gt;Assumptions!$B$9),"",IFERROR(EDATE(Assumptions!$B$4,12*$A8),""))</f>
        <v/>
      </c>
      <c r="C8" s="27">
        <f>IF(OR(Summary!$B$7="",$A8&gt;Assumptions!$B$9),"",IFERROR(Summary!$B$7*(1+Assumptions!$B$10)^$A8,""))</f>
        <v/>
      </c>
      <c r="D8" s="27">
        <f>IF(OR(Summary!$B$8="",$A8&gt;Assumptions!$B$9),"",IFERROR(Summary!$B$8*(1+Assumptions!$B$11)^$A8,""))</f>
        <v/>
      </c>
      <c r="E8" s="27">
        <f>IF($C8="","",IFERROR(Assumptions!$B$6,""))</f>
        <v/>
      </c>
      <c r="F8" s="27">
        <f>IF(OR($C8="",$D8="",$E8=""),"",IFERROR($C8-$D8+$E8,""))</f>
        <v/>
      </c>
      <c r="G8" s="27">
        <f>IF($F8="","",IF($A8=Assumptions!$B$9,IFERROR(($C8*(1+Assumptions!$B$10)-$D8*(1+Assumptions!$B$11)+$E8)/Assumptions!$B$12,""),""))</f>
        <v/>
      </c>
      <c r="H8" s="34">
        <f>IF($F8="","",IFERROR(1/(1+Assumptions!$B$13)^$A8,""))</f>
        <v/>
      </c>
      <c r="I8" s="27">
        <f>IF(OR($F8="",$H8=""),"",IFERROR($F8*$H8,""))</f>
        <v/>
      </c>
      <c r="J8" s="27">
        <f>IF(OR($G8="",$H8=""),"",IFERROR($G8*(1-Assumptions!$B$14)*$H8,""))</f>
        <v/>
      </c>
      <c r="K8" s="27">
        <f>IF($I8="","",IFERROR($I8+IF($J8="",0,$J8),""))</f>
        <v/>
      </c>
    </row>
    <row r="9">
      <c r="A9" s="29" t="n">
        <v>5</v>
      </c>
      <c r="B9" s="55">
        <f>IF(OR(Assumptions!$B$4="",$A9&gt;Assumptions!$B$9),"",IFERROR(EDATE(Assumptions!$B$4,12*$A9),""))</f>
        <v/>
      </c>
      <c r="C9" s="23">
        <f>IF(OR(Summary!$B$7="",$A9&gt;Assumptions!$B$9),"",IFERROR(Summary!$B$7*(1+Assumptions!$B$10)^$A9,""))</f>
        <v/>
      </c>
      <c r="D9" s="23">
        <f>IF(OR(Summary!$B$8="",$A9&gt;Assumptions!$B$9),"",IFERROR(Summary!$B$8*(1+Assumptions!$B$11)^$A9,""))</f>
        <v/>
      </c>
      <c r="E9" s="23">
        <f>IF($C9="","",IFERROR(Assumptions!$B$6,""))</f>
        <v/>
      </c>
      <c r="F9" s="23">
        <f>IF(OR($C9="",$D9="",$E9=""),"",IFERROR($C9-$D9+$E9,""))</f>
        <v/>
      </c>
      <c r="G9" s="23">
        <f>IF($F9="","",IF($A9=Assumptions!$B$9,IFERROR(($C9*(1+Assumptions!$B$10)-$D9*(1+Assumptions!$B$11)+$E9)/Assumptions!$B$12,""),""))</f>
        <v/>
      </c>
      <c r="H9" s="31">
        <f>IF($F9="","",IFERROR(1/(1+Assumptions!$B$13)^$A9,""))</f>
        <v/>
      </c>
      <c r="I9" s="23">
        <f>IF(OR($F9="",$H9=""),"",IFERROR($F9*$H9,""))</f>
        <v/>
      </c>
      <c r="J9" s="23">
        <f>IF(OR($G9="",$H9=""),"",IFERROR($G9*(1-Assumptions!$B$14)*$H9,""))</f>
        <v/>
      </c>
      <c r="K9" s="23">
        <f>IF($I9="","",IFERROR($I9+IF($J9="",0,$J9),""))</f>
        <v/>
      </c>
    </row>
    <row r="10">
      <c r="A10" s="32" t="n">
        <v>6</v>
      </c>
      <c r="B10" s="56">
        <f>IF(OR(Assumptions!$B$4="",$A10&gt;Assumptions!$B$9),"",IFERROR(EDATE(Assumptions!$B$4,12*$A10),""))</f>
        <v/>
      </c>
      <c r="C10" s="27">
        <f>IF(OR(Summary!$B$7="",$A10&gt;Assumptions!$B$9),"",IFERROR(Summary!$B$7*(1+Assumptions!$B$10)^$A10,""))</f>
        <v/>
      </c>
      <c r="D10" s="27">
        <f>IF(OR(Summary!$B$8="",$A10&gt;Assumptions!$B$9),"",IFERROR(Summary!$B$8*(1+Assumptions!$B$11)^$A10,""))</f>
        <v/>
      </c>
      <c r="E10" s="27">
        <f>IF($C10="","",IFERROR(Assumptions!$B$6,""))</f>
        <v/>
      </c>
      <c r="F10" s="27">
        <f>IF(OR($C10="",$D10="",$E10=""),"",IFERROR($C10-$D10+$E10,""))</f>
        <v/>
      </c>
      <c r="G10" s="27">
        <f>IF($F10="","",IF($A10=Assumptions!$B$9,IFERROR(($C10*(1+Assumptions!$B$10)-$D10*(1+Assumptions!$B$11)+$E10)/Assumptions!$B$12,""),""))</f>
        <v/>
      </c>
      <c r="H10" s="34">
        <f>IF($F10="","",IFERROR(1/(1+Assumptions!$B$13)^$A10,""))</f>
        <v/>
      </c>
      <c r="I10" s="27">
        <f>IF(OR($F10="",$H10=""),"",IFERROR($F10*$H10,""))</f>
        <v/>
      </c>
      <c r="J10" s="27">
        <f>IF(OR($G10="",$H10=""),"",IFERROR($G10*(1-Assumptions!$B$14)*$H10,""))</f>
        <v/>
      </c>
      <c r="K10" s="27">
        <f>IF($I10="","",IFERROR($I10+IF($J10="",0,$J10),""))</f>
        <v/>
      </c>
    </row>
    <row r="11">
      <c r="A11" s="29" t="n">
        <v>7</v>
      </c>
      <c r="B11" s="55">
        <f>IF(OR(Assumptions!$B$4="",$A11&gt;Assumptions!$B$9),"",IFERROR(EDATE(Assumptions!$B$4,12*$A11),""))</f>
        <v/>
      </c>
      <c r="C11" s="23">
        <f>IF(OR(Summary!$B$7="",$A11&gt;Assumptions!$B$9),"",IFERROR(Summary!$B$7*(1+Assumptions!$B$10)^$A11,""))</f>
        <v/>
      </c>
      <c r="D11" s="23">
        <f>IF(OR(Summary!$B$8="",$A11&gt;Assumptions!$B$9),"",IFERROR(Summary!$B$8*(1+Assumptions!$B$11)^$A11,""))</f>
        <v/>
      </c>
      <c r="E11" s="23">
        <f>IF($C11="","",IFERROR(Assumptions!$B$6,""))</f>
        <v/>
      </c>
      <c r="F11" s="23">
        <f>IF(OR($C11="",$D11="",$E11=""),"",IFERROR($C11-$D11+$E11,""))</f>
        <v/>
      </c>
      <c r="G11" s="23">
        <f>IF($F11="","",IF($A11=Assumptions!$B$9,IFERROR(($C11*(1+Assumptions!$B$10)-$D11*(1+Assumptions!$B$11)+$E11)/Assumptions!$B$12,""),""))</f>
        <v/>
      </c>
      <c r="H11" s="31">
        <f>IF($F11="","",IFERROR(1/(1+Assumptions!$B$13)^$A11,""))</f>
        <v/>
      </c>
      <c r="I11" s="23">
        <f>IF(OR($F11="",$H11=""),"",IFERROR($F11*$H11,""))</f>
        <v/>
      </c>
      <c r="J11" s="23">
        <f>IF(OR($G11="",$H11=""),"",IFERROR($G11*(1-Assumptions!$B$14)*$H11,""))</f>
        <v/>
      </c>
      <c r="K11" s="23">
        <f>IF($I11="","",IFERROR($I11+IF($J11="",0,$J11),""))</f>
        <v/>
      </c>
    </row>
    <row r="12">
      <c r="A12" s="32" t="n">
        <v>8</v>
      </c>
      <c r="B12" s="56">
        <f>IF(OR(Assumptions!$B$4="",$A12&gt;Assumptions!$B$9),"",IFERROR(EDATE(Assumptions!$B$4,12*$A12),""))</f>
        <v/>
      </c>
      <c r="C12" s="27">
        <f>IF(OR(Summary!$B$7="",$A12&gt;Assumptions!$B$9),"",IFERROR(Summary!$B$7*(1+Assumptions!$B$10)^$A12,""))</f>
        <v/>
      </c>
      <c r="D12" s="27">
        <f>IF(OR(Summary!$B$8="",$A12&gt;Assumptions!$B$9),"",IFERROR(Summary!$B$8*(1+Assumptions!$B$11)^$A12,""))</f>
        <v/>
      </c>
      <c r="E12" s="27">
        <f>IF($C12="","",IFERROR(Assumptions!$B$6,""))</f>
        <v/>
      </c>
      <c r="F12" s="27">
        <f>IF(OR($C12="",$D12="",$E12=""),"",IFERROR($C12-$D12+$E12,""))</f>
        <v/>
      </c>
      <c r="G12" s="27">
        <f>IF($F12="","",IF($A12=Assumptions!$B$9,IFERROR(($C12*(1+Assumptions!$B$10)-$D12*(1+Assumptions!$B$11)+$E12)/Assumptions!$B$12,""),""))</f>
        <v/>
      </c>
      <c r="H12" s="34">
        <f>IF($F12="","",IFERROR(1/(1+Assumptions!$B$13)^$A12,""))</f>
        <v/>
      </c>
      <c r="I12" s="27">
        <f>IF(OR($F12="",$H12=""),"",IFERROR($F12*$H12,""))</f>
        <v/>
      </c>
      <c r="J12" s="27">
        <f>IF(OR($G12="",$H12=""),"",IFERROR($G12*(1-Assumptions!$B$14)*$H12,""))</f>
        <v/>
      </c>
      <c r="K12" s="27">
        <f>IF($I12="","",IFERROR($I12+IF($J12="",0,$J12),""))</f>
        <v/>
      </c>
    </row>
    <row r="13">
      <c r="A13" s="29" t="n">
        <v>9</v>
      </c>
      <c r="B13" s="55">
        <f>IF(OR(Assumptions!$B$4="",$A13&gt;Assumptions!$B$9),"",IFERROR(EDATE(Assumptions!$B$4,12*$A13),""))</f>
        <v/>
      </c>
      <c r="C13" s="23">
        <f>IF(OR(Summary!$B$7="",$A13&gt;Assumptions!$B$9),"",IFERROR(Summary!$B$7*(1+Assumptions!$B$10)^$A13,""))</f>
        <v/>
      </c>
      <c r="D13" s="23">
        <f>IF(OR(Summary!$B$8="",$A13&gt;Assumptions!$B$9),"",IFERROR(Summary!$B$8*(1+Assumptions!$B$11)^$A13,""))</f>
        <v/>
      </c>
      <c r="E13" s="23">
        <f>IF($C13="","",IFERROR(Assumptions!$B$6,""))</f>
        <v/>
      </c>
      <c r="F13" s="23">
        <f>IF(OR($C13="",$D13="",$E13=""),"",IFERROR($C13-$D13+$E13,""))</f>
        <v/>
      </c>
      <c r="G13" s="23">
        <f>IF($F13="","",IF($A13=Assumptions!$B$9,IFERROR(($C13*(1+Assumptions!$B$10)-$D13*(1+Assumptions!$B$11)+$E13)/Assumptions!$B$12,""),""))</f>
        <v/>
      </c>
      <c r="H13" s="31">
        <f>IF($F13="","",IFERROR(1/(1+Assumptions!$B$13)^$A13,""))</f>
        <v/>
      </c>
      <c r="I13" s="23">
        <f>IF(OR($F13="",$H13=""),"",IFERROR($F13*$H13,""))</f>
        <v/>
      </c>
      <c r="J13" s="23">
        <f>IF(OR($G13="",$H13=""),"",IFERROR($G13*(1-Assumptions!$B$14)*$H13,""))</f>
        <v/>
      </c>
      <c r="K13" s="23">
        <f>IF($I13="","",IFERROR($I13+IF($J13="",0,$J13),""))</f>
        <v/>
      </c>
    </row>
    <row r="14">
      <c r="A14" s="32" t="n">
        <v>10</v>
      </c>
      <c r="B14" s="56">
        <f>IF(OR(Assumptions!$B$4="",$A14&gt;Assumptions!$B$9),"",IFERROR(EDATE(Assumptions!$B$4,12*$A14),""))</f>
        <v/>
      </c>
      <c r="C14" s="27">
        <f>IF(OR(Summary!$B$7="",$A14&gt;Assumptions!$B$9),"",IFERROR(Summary!$B$7*(1+Assumptions!$B$10)^$A14,""))</f>
        <v/>
      </c>
      <c r="D14" s="27">
        <f>IF(OR(Summary!$B$8="",$A14&gt;Assumptions!$B$9),"",IFERROR(Summary!$B$8*(1+Assumptions!$B$11)^$A14,""))</f>
        <v/>
      </c>
      <c r="E14" s="27">
        <f>IF($C14="","",IFERROR(Assumptions!$B$6,""))</f>
        <v/>
      </c>
      <c r="F14" s="27">
        <f>IF(OR($C14="",$D14="",$E14=""),"",IFERROR($C14-$D14+$E14,""))</f>
        <v/>
      </c>
      <c r="G14" s="27">
        <f>IF($F14="","",IF($A14=Assumptions!$B$9,IFERROR(($C14*(1+Assumptions!$B$10)-$D14*(1+Assumptions!$B$11)+$E14)/Assumptions!$B$12,""),""))</f>
        <v/>
      </c>
      <c r="H14" s="34">
        <f>IF($F14="","",IFERROR(1/(1+Assumptions!$B$13)^$A14,""))</f>
        <v/>
      </c>
      <c r="I14" s="27">
        <f>IF(OR($F14="",$H14=""),"",IFERROR($F14*$H14,""))</f>
        <v/>
      </c>
      <c r="J14" s="27">
        <f>IF(OR($G14="",$H14=""),"",IFERROR($G14*(1-Assumptions!$B$14)*$H14,""))</f>
        <v/>
      </c>
      <c r="K14" s="27">
        <f>IF($I14="","",IFERROR($I14+IF($J14="",0,$J14),""))</f>
        <v/>
      </c>
    </row>
  </sheetData>
  <autoFilter ref="A4:K14"/>
  <mergeCells count="1">
    <mergeCell ref="A1:K1"/>
  </mergeCells>
  <conditionalFormatting sqref="F5:F14">
    <cfRule type="expression" priority="1" dxfId="0">
      <formula>AND($F5&lt;&gt;"",$F5&lt;=0)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07A5B"/>
    <outlinePr summaryBelow="1" summaryRight="1"/>
    <pageSetUpPr/>
  </sheetPr>
  <dimension ref="A1:F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5" customWidth="1" min="3" max="3"/>
    <col width="3" customWidth="1" min="4" max="4"/>
    <col width="18" customWidth="1" min="5" max="5"/>
    <col width="38" customWidth="1" min="6" max="6"/>
  </cols>
  <sheetData>
    <row r="1" ht="28" customHeight="1">
      <c r="A1" s="1" t="inlineStr">
        <is>
          <t>Valuation Assumptions</t>
        </is>
      </c>
      <c r="B1" s="43" t="n"/>
      <c r="C1" s="43" t="n"/>
      <c r="D1" s="43" t="n"/>
      <c r="E1" s="43" t="n"/>
      <c r="F1" s="44" t="n"/>
    </row>
    <row r="2" ht="32" customHeight="1">
      <c r="A2" s="19" t="inlineStr">
        <is>
          <t>Yellow cells are editable scenario inputs. Valuation indications are internal estimates for human review and are not guarantees.</t>
        </is>
      </c>
      <c r="E2" s="3" t="inlineStr">
        <is>
          <t>Stable Status</t>
        </is>
      </c>
      <c r="F2" s="3" t="inlineStr">
        <is>
          <t>Meaning</t>
        </is>
      </c>
    </row>
    <row r="3">
      <c r="A3" s="4" t="inlineStr">
        <is>
          <t>Facility Name</t>
        </is>
      </c>
      <c r="B3" s="20" t="inlineStr">
        <is>
          <t>Cedar Lantern Storage (Fictional)</t>
        </is>
      </c>
      <c r="C3" s="35" t="inlineStr">
        <is>
          <t>Facility matched to operating records</t>
        </is>
      </c>
      <c r="E3" s="4" t="inlineStr">
        <is>
          <t>Included</t>
        </is>
      </c>
      <c r="F3" s="35" t="inlineStr">
        <is>
          <t>Used in the valuation calculations</t>
        </is>
      </c>
    </row>
    <row r="4">
      <c r="A4" s="7" t="inlineStr">
        <is>
          <t>Valuation Date</t>
        </is>
      </c>
      <c r="B4" s="57" t="n">
        <v>46276</v>
      </c>
      <c r="C4" s="37" t="inlineStr">
        <is>
          <t>Scenario measurement date</t>
        </is>
      </c>
      <c r="E4" s="7" t="inlineStr">
        <is>
          <t>Review</t>
        </is>
      </c>
      <c r="F4" s="37" t="inlineStr">
        <is>
          <t>Held for human review</t>
        </is>
      </c>
    </row>
    <row r="5">
      <c r="A5" s="4" t="inlineStr">
        <is>
          <t>Lookback Period</t>
        </is>
      </c>
      <c r="B5" s="58" t="n">
        <v>12</v>
      </c>
      <c r="C5" s="35" t="inlineStr">
        <is>
          <t>Monthly periods considered</t>
        </is>
      </c>
      <c r="E5" s="4" t="inlineStr">
        <is>
          <t>Excluded</t>
        </is>
      </c>
      <c r="F5" s="35" t="inlineStr">
        <is>
          <t>Not used in the valuation calculations</t>
        </is>
      </c>
    </row>
    <row r="6">
      <c r="A6" s="7" t="inlineStr">
        <is>
          <t>Annual NOI Normalization Adjustment</t>
        </is>
      </c>
      <c r="B6" s="39" t="n">
        <v>12000</v>
      </c>
      <c r="C6" s="37" t="inlineStr">
        <is>
          <t>Editable positive or negative annual adjustment</t>
        </is>
      </c>
    </row>
    <row r="7">
      <c r="A7" s="4" t="inlineStr">
        <is>
          <t>Capitalization Rate</t>
        </is>
      </c>
      <c r="B7" s="59" t="n">
        <v>0.0725</v>
      </c>
      <c r="C7" s="35" t="inlineStr">
        <is>
          <t>Income capitalization scenario rate</t>
        </is>
      </c>
    </row>
    <row r="8">
      <c r="A8" s="7" t="inlineStr">
        <is>
          <t>Revenue Multiple</t>
        </is>
      </c>
      <c r="B8" s="60" t="n">
        <v>3.75</v>
      </c>
      <c r="C8" s="37" t="inlineStr">
        <is>
          <t>Gross revenue scenario multiple</t>
        </is>
      </c>
    </row>
    <row r="9">
      <c r="A9" s="4" t="inlineStr">
        <is>
          <t>DCF Forecast Years</t>
        </is>
      </c>
      <c r="B9" s="61" t="n">
        <v>10</v>
      </c>
      <c r="C9" s="35" t="inlineStr">
        <is>
          <t>Annual forecast periods</t>
        </is>
      </c>
    </row>
    <row r="10">
      <c r="A10" s="7" t="inlineStr">
        <is>
          <t>Annual Revenue Growth</t>
        </is>
      </c>
      <c r="B10" s="59" t="n">
        <v>0.03</v>
      </c>
      <c r="C10" s="37" t="inlineStr">
        <is>
          <t>Editable annual scenario rate</t>
        </is>
      </c>
    </row>
    <row r="11">
      <c r="A11" s="4" t="inlineStr">
        <is>
          <t>Annual Expense Growth</t>
        </is>
      </c>
      <c r="B11" s="59" t="n">
        <v>0.0325</v>
      </c>
      <c r="C11" s="35" t="inlineStr">
        <is>
          <t>Editable annual scenario rate</t>
        </is>
      </c>
    </row>
    <row r="12">
      <c r="A12" s="7" t="inlineStr">
        <is>
          <t>Terminal Capitalization Rate</t>
        </is>
      </c>
      <c r="B12" s="59" t="n">
        <v>0.0775</v>
      </c>
      <c r="C12" s="37" t="inlineStr">
        <is>
          <t>Terminal value scenario rate</t>
        </is>
      </c>
    </row>
    <row r="13">
      <c r="A13" s="4" t="inlineStr">
        <is>
          <t>Discount Rate</t>
        </is>
      </c>
      <c r="B13" s="59" t="n">
        <v>0.105</v>
      </c>
      <c r="C13" s="35" t="inlineStr">
        <is>
          <t>Discounted cash-flow scenario rate</t>
        </is>
      </c>
    </row>
    <row r="14">
      <c r="A14" s="7" t="inlineStr">
        <is>
          <t>Selling Cost Assumption</t>
        </is>
      </c>
      <c r="B14" s="59" t="n">
        <v>0.02</v>
      </c>
      <c r="C14" s="37" t="inlineStr">
        <is>
          <t>Applied to terminal value only</t>
        </is>
      </c>
    </row>
    <row r="15">
      <c r="A15" s="4" t="inlineStr">
        <is>
          <t>Income Capitalization Weight</t>
        </is>
      </c>
      <c r="B15" s="59" t="n">
        <v>0.4</v>
      </c>
      <c r="C15" s="35" t="inlineStr">
        <is>
          <t>Weight in reconciled indication</t>
        </is>
      </c>
    </row>
    <row r="16">
      <c r="A16" s="7" t="inlineStr">
        <is>
          <t>Revenue Multiple Weight</t>
        </is>
      </c>
      <c r="B16" s="59" t="n">
        <v>0.2</v>
      </c>
      <c r="C16" s="37" t="inlineStr">
        <is>
          <t>Weight in reconciled indication</t>
        </is>
      </c>
    </row>
    <row r="17">
      <c r="A17" s="4" t="inlineStr">
        <is>
          <t>DCF Weight</t>
        </is>
      </c>
      <c r="B17" s="59" t="n">
        <v>0.4</v>
      </c>
      <c r="C17" s="35" t="inlineStr">
        <is>
          <t>Weight in reconciled indication</t>
        </is>
      </c>
    </row>
    <row r="18">
      <c r="A18" s="7" t="inlineStr">
        <is>
          <t>Total Method Weight</t>
        </is>
      </c>
      <c r="B18" s="46">
        <f>IFERROR(SUM($B$15:$B$17),"")</f>
        <v/>
      </c>
      <c r="C18" s="37" t="inlineStr">
        <is>
          <t>Should total 100.0% before reconciliation</t>
        </is>
      </c>
    </row>
  </sheetData>
  <mergeCells count="1">
    <mergeCell ref="A1:F1"/>
  </mergeCells>
  <conditionalFormatting sqref="B18">
    <cfRule type="expression" priority="1" dxfId="0" stopIfTrue="1">
      <formula>ABS($B$18-1)&gt;0.0001</formula>
    </cfRule>
    <cfRule type="expression" priority="2" dxfId="1">
      <formula>ABS($B$18-1)&lt;=0.0001</formula>
    </cfRule>
  </conditionalFormatting>
  <dataValidations count="11">
    <dataValidation sqref="B4" showDropDown="0" showInputMessage="0" showErrorMessage="0" allowBlank="0" errorTitle="Review Valuation Date" error="Enter a valid valuation date." type="date" operator="between">
      <formula1>DATE(2000,1,1)</formula1>
      <formula2>DATE(2100,12,31)</formula2>
    </dataValidation>
    <dataValidation sqref="B5" showDropDown="0" showInputMessage="0" showErrorMessage="0" allowBlank="0" errorTitle="Review Lookback Period" error="Enter a lookback period from 1 through 36 months." type="whole" operator="between">
      <formula1>1</formula1>
      <formula2>36</formula2>
    </dataValidation>
    <dataValidation sqref="B6" showDropDown="0" showInputMessage="0" showErrorMessage="0" allowBlank="0" errorTitle="Review NOI Adjustment" error="Enter an annual adjustment from -$10,000,000 through $10,000,000." type="decimal" operator="between">
      <formula1>-10000000</formula1>
      <formula2>10000000</formula2>
    </dataValidation>
    <dataValidation sqref="B7" showDropDown="0" showInputMessage="0" showErrorMessage="0" allowBlank="0" errorTitle="Review Capitalization Rate" error="Enter a capitalization rate from 1.0% through 50.0%." type="decimal" operator="between">
      <formula1>0.01</formula1>
      <formula2>0.50</formula2>
    </dataValidation>
    <dataValidation sqref="B8" showDropDown="0" showInputMessage="0" showErrorMessage="0" allowBlank="0" errorTitle="Review Revenue Multiple" error="Enter a revenue multiple from 0.00x through 20.00x." type="decimal" operator="between">
      <formula1>0</formula1>
      <formula2>20</formula2>
    </dataValidation>
    <dataValidation sqref="B9" showDropDown="0" showInputMessage="0" showErrorMessage="0" allowBlank="0" errorTitle="Review Forecast Years" error="Enter a forecast period from 1 through 10 years." type="whole" operator="between">
      <formula1>1</formula1>
      <formula2>10</formula2>
    </dataValidation>
    <dataValidation sqref="B10:B11" showDropDown="0" showInputMessage="0" showErrorMessage="0" allowBlank="0" errorTitle="Review Growth Rate" error="Enter an annual growth rate from -50.0% through 50.0%." type="decimal" operator="between">
      <formula1>-0.50</formula1>
      <formula2>0.50</formula2>
    </dataValidation>
    <dataValidation sqref="B12" showDropDown="0" showInputMessage="0" showErrorMessage="0" allowBlank="0" errorTitle="Review Terminal Rate" error="Enter a terminal capitalization rate from 1.0% through 50.0%." type="decimal" operator="between">
      <formula1>0.01</formula1>
      <formula2>0.50</formula2>
    </dataValidation>
    <dataValidation sqref="B13" showDropDown="0" showInputMessage="0" showErrorMessage="0" allowBlank="0" errorTitle="Review Discount Rate" error="Enter a discount rate from 1.0% through 75.0%." type="decimal" operator="between">
      <formula1>0.01</formula1>
      <formula2>0.75</formula2>
    </dataValidation>
    <dataValidation sqref="B14" showDropDown="0" showInputMessage="0" showErrorMessage="0" allowBlank="0" errorTitle="Review Selling Cost" error="Enter a selling cost assumption from 0.0% through 25.0%." type="decimal" operator="between">
      <formula1>0</formula1>
      <formula2>0.25</formula2>
    </dataValidation>
    <dataValidation sqref="B15:B17" showDropDown="0" showInputMessage="0" showErrorMessage="0" allowBlank="0" errorTitle="Review Method Weight" error="Enter each method weight from 0.0% through 100.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Planning Team</dc:creator>
  <dc:title xmlns:dc="http://purl.org/dc/elements/1.1/">Self Storage Business Valuation Spreadsheet</dc:title>
  <dc:subject xmlns:dc="http://purl.org/dc/elements/1.1/">Fictional self-storage facility valuation scenario</dc:subject>
  <dcterms:created xmlns:dcterms="http://purl.org/dc/terms/" xmlns:xsi="http://www.w3.org/2001/XMLSchema-instance" xsi:type="dcterms:W3CDTF">2026-09-11T21:43:38Z</dcterms:created>
  <dcterms:modified xmlns:dcterms="http://purl.org/dc/terms/" xmlns:xsi="http://www.w3.org/2001/XMLSchema-instance" xsi:type="dcterms:W3CDTF">2026-09-11T21:43:39+00:00Z</dcterms:modified>
</cp:coreProperties>
</file>