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st Inpu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'Summary'!$A$6:$I$106</definedName>
    <definedName name="_xlnm._FilterDatabase" localSheetId="1" hidden="1">'Cost Inputs'!$A$4:$G$104</definedName>
    <definedName name="_xlnm._FilterDatabase" localSheetId="2" hidden="1">'Assumptions'!$A$15:$G$115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#,##0 &quot;units&quot;"/>
    <numFmt numFmtId="167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52636D"/>
      <sz val="9"/>
    </font>
    <font>
      <name val="Calibri"/>
      <b val="1"/>
      <color rgb="00FFFFFF"/>
      <sz val="10"/>
    </font>
    <font>
      <name val="Calibri"/>
      <color rgb="00243746"/>
      <sz val="10"/>
    </font>
    <font>
      <name val="Calibri"/>
      <b val="1"/>
      <color rgb="0016324F"/>
      <sz val="10"/>
    </font>
    <font>
      <name val="Calibri"/>
      <b val="1"/>
      <color rgb="0016324F"/>
      <sz val="11"/>
    </font>
  </fonts>
  <fills count="8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FFF4DD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0A91D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3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66" fontId="6" fillId="5" borderId="1" applyAlignment="1" pivotButton="0" quotePrefix="0" xfId="0">
      <alignment horizontal="right" vertical="center"/>
    </xf>
    <xf numFmtId="167" fontId="6" fillId="5" borderId="1" applyAlignment="1" pivotButton="0" quotePrefix="0" xfId="0">
      <alignment horizontal="right" vertical="center"/>
    </xf>
    <xf numFmtId="3" fontId="6" fillId="7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5" fillId="5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3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6" fillId="5" borderId="1" applyAlignment="1" pivotButton="0" quotePrefix="0" xfId="0">
      <alignment horizontal="right" vertical="center"/>
    </xf>
    <xf numFmtId="165" fontId="6" fillId="5" borderId="1" applyAlignment="1" pivotButton="0" quotePrefix="0" xfId="0">
      <alignment horizontal="right" vertical="center"/>
    </xf>
    <xf numFmtId="166" fontId="6" fillId="5" borderId="1" applyAlignment="1" pivotButton="0" quotePrefix="0" xfId="0">
      <alignment horizontal="right" vertical="center"/>
    </xf>
    <xf numFmtId="167" fontId="6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166" fontId="4" fillId="6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7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167" fontId="4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16324F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6324F"/>
    <outlinePr summaryBelow="1" summaryRight="1"/>
    <pageSetUpPr fitToPage="1"/>
  </sheetPr>
  <dimension ref="A1:I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20" customWidth="1" min="3" max="3"/>
    <col width="17" customWidth="1" min="4" max="4"/>
    <col width="15" customWidth="1" min="5" max="5"/>
    <col width="18" customWidth="1" min="6" max="6"/>
    <col width="18" customWidth="1" min="7" max="7"/>
    <col width="17" customWidth="1" min="8" max="8"/>
    <col width="19" customWidth="1" min="9" max="9"/>
  </cols>
  <sheetData>
    <row r="1" ht="28" customHeight="1">
      <c r="A1" s="1" t="inlineStr">
        <is>
          <t>Self Storage Break-Even Calculator</t>
        </is>
      </c>
      <c r="B1" s="34" t="n"/>
      <c r="C1" s="34" t="n"/>
      <c r="D1" s="34" t="n"/>
      <c r="E1" s="34" t="n"/>
      <c r="F1" s="34" t="n"/>
      <c r="G1" s="34" t="n"/>
      <c r="H1" s="34" t="n"/>
      <c r="I1" s="35" t="n"/>
    </row>
    <row r="2" ht="32" customHeight="1">
      <c r="A2" s="2" t="inlineStr">
        <is>
          <t>Calculated indicators only. Break-even revenue covers entered monthly fixed costs after the estimated variable cost rate; occupied units use average monthly revenue per occupied unit.</t>
        </is>
      </c>
    </row>
    <row r="3" ht="34" customHeight="1">
      <c r="A3" s="3" t="inlineStr">
        <is>
          <t>Reporting Period</t>
        </is>
      </c>
      <c r="B3" s="36">
        <f>IF(Assumptions!$B$3="","",Assumptions!$B$3)</f>
        <v/>
      </c>
      <c r="C3" s="3" t="inlineStr">
        <is>
          <t>Active Facilities</t>
        </is>
      </c>
      <c r="D3" s="5">
        <f>COUNTIF(Assumptions!$F$16:$F$115,"Active")</f>
        <v/>
      </c>
      <c r="E3" s="3" t="inlineStr">
        <is>
          <t>Total Monthly Fixed Costs</t>
        </is>
      </c>
      <c r="F3" s="37">
        <f>IF(COUNT($D$7:$D$106)=0,"",SUM($D$7:$D$106))</f>
        <v/>
      </c>
      <c r="G3" s="3" t="inlineStr">
        <is>
          <t>Total Break-Even Revenue</t>
        </is>
      </c>
      <c r="H3" s="37">
        <f>IF(COUNT($F$7:$F$106)=0,"",SUM($F$7:$F$106))</f>
        <v/>
      </c>
    </row>
    <row r="4" ht="34" customHeight="1">
      <c r="A4" s="3" t="inlineStr">
        <is>
          <t>Break-Even Occupied Units</t>
        </is>
      </c>
      <c r="B4" s="38">
        <f>IF(COUNT($G$7:$G$106)=0,"",SUM($G$7:$G$106))</f>
        <v/>
      </c>
      <c r="C4" s="3" t="inlineStr">
        <is>
          <t>Total Unit Capacity</t>
        </is>
      </c>
      <c r="D4" s="38">
        <f>IF(COUNT($B$7:$B$106)=0,"",SUM($B$7:$B$106))</f>
        <v/>
      </c>
      <c r="E4" s="3" t="inlineStr">
        <is>
          <t>Portfolio Break-Even Occupancy</t>
        </is>
      </c>
      <c r="F4" s="39">
        <f>IF(OR($B$4="",$D$4=""),"",IFERROR($B$4/$D$4,""))</f>
        <v/>
      </c>
      <c r="G4" s="3" t="inlineStr">
        <is>
          <t>Facilities Needing Review</t>
        </is>
      </c>
      <c r="H4" s="9">
        <f>COUNTIF($I$7:$I$106,"Review costs")+COUNTIF($I$7:$I$106,"Above capacity")+COUNTIF($I$7:$I$106,"Near capacity")+COUNTIF($I$7:$I$106,"Missing cost input")+COUNTIF($I$7:$I$106,"Missing period")</f>
        <v/>
      </c>
    </row>
    <row r="5"/>
    <row r="6" ht="44" customHeight="1">
      <c r="A6" s="10" t="inlineStr">
        <is>
          <t>Facility</t>
        </is>
      </c>
      <c r="B6" s="10" t="inlineStr">
        <is>
          <t>Unit Capacity</t>
        </is>
      </c>
      <c r="C6" s="10" t="inlineStr">
        <is>
          <t>Average Revenue per Occupied Unit</t>
        </is>
      </c>
      <c r="D6" s="10" t="inlineStr">
        <is>
          <t>Monthly Fixed Costs</t>
        </is>
      </c>
      <c r="E6" s="10" t="inlineStr">
        <is>
          <t>Variable Cost Rate</t>
        </is>
      </c>
      <c r="F6" s="10" t="inlineStr">
        <is>
          <t>Break-Even Revenue</t>
        </is>
      </c>
      <c r="G6" s="10" t="inlineStr">
        <is>
          <t>Break-Even Occupied Units</t>
        </is>
      </c>
      <c r="H6" s="10" t="inlineStr">
        <is>
          <t>Break-Even Occupancy</t>
        </is>
      </c>
      <c r="I6" s="10" t="inlineStr">
        <is>
          <t>Review Status</t>
        </is>
      </c>
    </row>
    <row r="7" ht="30" customHeight="1">
      <c r="A7" s="11">
        <f>IF(OR(Assumptions!A16="",Assumptions!F16&lt;&gt;"Active"),"",Assumptions!A16)</f>
        <v/>
      </c>
      <c r="B7" s="40">
        <f>IF($A7="","",Assumptions!B16)</f>
        <v/>
      </c>
      <c r="C7" s="41">
        <f>IF($A7="","",Assumptions!C16)</f>
        <v/>
      </c>
      <c r="D7" s="41">
        <f>IF(OR($A7="",$B$3=""),"",IF(COUNTIFS('Cost Inputs'!$A$5:$A$104,$A7,'Cost Inputs'!$B$5:$B$104,$B$3,'Cost Inputs'!$E$5:$E$104,"Included")+COUNTIFS('Cost Inputs'!$A$5:$A$104,$A7,'Cost Inputs'!$B$5:$B$104,$B$3,'Cost Inputs'!$E$5:$E$104,"Review")=0,"",SUMIFS('Cost Inputs'!$C$5:$C$104,'Cost Inputs'!$A$5:$A$104,$A7,'Cost Inputs'!$B$5:$B$104,$B$3,'Cost Inputs'!$E$5:$E$104,"Included")+SUMIFS('Cost Inputs'!$C$5:$C$104,'Cost Inputs'!$A$5:$A$104,$A7,'Cost Inputs'!$B$5:$B$104,$B$3,'Cost Inputs'!$E$5:$E$104,"Review")))</f>
        <v/>
      </c>
      <c r="E7" s="42">
        <f>IF($A7="","",Assumptions!D16)</f>
        <v/>
      </c>
      <c r="F7" s="41">
        <f>IF(OR($A7="",$D7="",$D7&lt;=0,$E7&lt;0,$E7&gt;=1),"",IFERROR($D7/(1-$E7),""))</f>
        <v/>
      </c>
      <c r="G7" s="40">
        <f>IF(OR($F7="",$C7="",$C7&lt;=0),"",IFERROR(ROUNDUP($F7/$C7,0),""))</f>
        <v/>
      </c>
      <c r="H7" s="42">
        <f>IF(OR($G7="",$B7="",$B7&lt;=0),"",IFERROR($G7/$B7,""))</f>
        <v/>
      </c>
      <c r="I7" s="11">
        <f>IF($A7="","",IF($B$3="","Missing period",IF($D7="","Missing cost input",IF(COUNTIFS('Cost Inputs'!$A$5:$A$104,$A7,'Cost Inputs'!$B$5:$B$104,$B$3,'Cost Inputs'!$E$5:$E$104,"Review")&gt;0,"Review costs",IF($G7&gt;$B7,"Above capacity",IF($H7&gt;=Assumptions!$B$4,"Near capacity","Within capacity"))))))</f>
        <v/>
      </c>
    </row>
    <row r="8" ht="30" customHeight="1">
      <c r="A8" s="15">
        <f>IF(OR(Assumptions!A17="",Assumptions!F17&lt;&gt;"Active"),"",Assumptions!A17)</f>
        <v/>
      </c>
      <c r="B8" s="43">
        <f>IF($A8="","",Assumptions!B17)</f>
        <v/>
      </c>
      <c r="C8" s="44">
        <f>IF($A8="","",Assumptions!C17)</f>
        <v/>
      </c>
      <c r="D8" s="44">
        <f>IF(OR($A8="",$B$3=""),"",IF(COUNTIFS('Cost Inputs'!$A$5:$A$104,$A8,'Cost Inputs'!$B$5:$B$104,$B$3,'Cost Inputs'!$E$5:$E$104,"Included")+COUNTIFS('Cost Inputs'!$A$5:$A$104,$A8,'Cost Inputs'!$B$5:$B$104,$B$3,'Cost Inputs'!$E$5:$E$104,"Review")=0,"",SUMIFS('Cost Inputs'!$C$5:$C$104,'Cost Inputs'!$A$5:$A$104,$A8,'Cost Inputs'!$B$5:$B$104,$B$3,'Cost Inputs'!$E$5:$E$104,"Included")+SUMIFS('Cost Inputs'!$C$5:$C$104,'Cost Inputs'!$A$5:$A$104,$A8,'Cost Inputs'!$B$5:$B$104,$B$3,'Cost Inputs'!$E$5:$E$104,"Review")))</f>
        <v/>
      </c>
      <c r="E8" s="45">
        <f>IF($A8="","",Assumptions!D17)</f>
        <v/>
      </c>
      <c r="F8" s="44">
        <f>IF(OR($A8="",$D8="",$D8&lt;=0,$E8&lt;0,$E8&gt;=1),"",IFERROR($D8/(1-$E8),""))</f>
        <v/>
      </c>
      <c r="G8" s="43">
        <f>IF(OR($F8="",$C8="",$C8&lt;=0),"",IFERROR(ROUNDUP($F8/$C8,0),""))</f>
        <v/>
      </c>
      <c r="H8" s="45">
        <f>IF(OR($G8="",$B8="",$B8&lt;=0),"",IFERROR($G8/$B8,""))</f>
        <v/>
      </c>
      <c r="I8" s="15">
        <f>IF($A8="","",IF($B$3="","Missing period",IF($D8="","Missing cost input",IF(COUNTIFS('Cost Inputs'!$A$5:$A$104,$A8,'Cost Inputs'!$B$5:$B$104,$B$3,'Cost Inputs'!$E$5:$E$104,"Review")&gt;0,"Review costs",IF($G8&gt;$B8,"Above capacity",IF($H8&gt;=Assumptions!$B$4,"Near capacity","Within capacity"))))))</f>
        <v/>
      </c>
    </row>
    <row r="9" ht="30" customHeight="1">
      <c r="A9" s="11">
        <f>IF(OR(Assumptions!A18="",Assumptions!F18&lt;&gt;"Active"),"",Assumptions!A18)</f>
        <v/>
      </c>
      <c r="B9" s="40">
        <f>IF($A9="","",Assumptions!B18)</f>
        <v/>
      </c>
      <c r="C9" s="41">
        <f>IF($A9="","",Assumptions!C18)</f>
        <v/>
      </c>
      <c r="D9" s="41">
        <f>IF(OR($A9="",$B$3=""),"",IF(COUNTIFS('Cost Inputs'!$A$5:$A$104,$A9,'Cost Inputs'!$B$5:$B$104,$B$3,'Cost Inputs'!$E$5:$E$104,"Included")+COUNTIFS('Cost Inputs'!$A$5:$A$104,$A9,'Cost Inputs'!$B$5:$B$104,$B$3,'Cost Inputs'!$E$5:$E$104,"Review")=0,"",SUMIFS('Cost Inputs'!$C$5:$C$104,'Cost Inputs'!$A$5:$A$104,$A9,'Cost Inputs'!$B$5:$B$104,$B$3,'Cost Inputs'!$E$5:$E$104,"Included")+SUMIFS('Cost Inputs'!$C$5:$C$104,'Cost Inputs'!$A$5:$A$104,$A9,'Cost Inputs'!$B$5:$B$104,$B$3,'Cost Inputs'!$E$5:$E$104,"Review")))</f>
        <v/>
      </c>
      <c r="E9" s="42">
        <f>IF($A9="","",Assumptions!D18)</f>
        <v/>
      </c>
      <c r="F9" s="41">
        <f>IF(OR($A9="",$D9="",$D9&lt;=0,$E9&lt;0,$E9&gt;=1),"",IFERROR($D9/(1-$E9),""))</f>
        <v/>
      </c>
      <c r="G9" s="40">
        <f>IF(OR($F9="",$C9="",$C9&lt;=0),"",IFERROR(ROUNDUP($F9/$C9,0),""))</f>
        <v/>
      </c>
      <c r="H9" s="42">
        <f>IF(OR($G9="",$B9="",$B9&lt;=0),"",IFERROR($G9/$B9,""))</f>
        <v/>
      </c>
      <c r="I9" s="11">
        <f>IF($A9="","",IF($B$3="","Missing period",IF($D9="","Missing cost input",IF(COUNTIFS('Cost Inputs'!$A$5:$A$104,$A9,'Cost Inputs'!$B$5:$B$104,$B$3,'Cost Inputs'!$E$5:$E$104,"Review")&gt;0,"Review costs",IF($G9&gt;$B9,"Above capacity",IF($H9&gt;=Assumptions!$B$4,"Near capacity","Within capacity"))))))</f>
        <v/>
      </c>
    </row>
    <row r="10" ht="30" customHeight="1">
      <c r="A10" s="15">
        <f>IF(OR(Assumptions!A19="",Assumptions!F19&lt;&gt;"Active"),"",Assumptions!A19)</f>
        <v/>
      </c>
      <c r="B10" s="43">
        <f>IF($A10="","",Assumptions!B19)</f>
        <v/>
      </c>
      <c r="C10" s="44">
        <f>IF($A10="","",Assumptions!C19)</f>
        <v/>
      </c>
      <c r="D10" s="44">
        <f>IF(OR($A10="",$B$3=""),"",IF(COUNTIFS('Cost Inputs'!$A$5:$A$104,$A10,'Cost Inputs'!$B$5:$B$104,$B$3,'Cost Inputs'!$E$5:$E$104,"Included")+COUNTIFS('Cost Inputs'!$A$5:$A$104,$A10,'Cost Inputs'!$B$5:$B$104,$B$3,'Cost Inputs'!$E$5:$E$104,"Review")=0,"",SUMIFS('Cost Inputs'!$C$5:$C$104,'Cost Inputs'!$A$5:$A$104,$A10,'Cost Inputs'!$B$5:$B$104,$B$3,'Cost Inputs'!$E$5:$E$104,"Included")+SUMIFS('Cost Inputs'!$C$5:$C$104,'Cost Inputs'!$A$5:$A$104,$A10,'Cost Inputs'!$B$5:$B$104,$B$3,'Cost Inputs'!$E$5:$E$104,"Review")))</f>
        <v/>
      </c>
      <c r="E10" s="45">
        <f>IF($A10="","",Assumptions!D19)</f>
        <v/>
      </c>
      <c r="F10" s="44">
        <f>IF(OR($A10="",$D10="",$D10&lt;=0,$E10&lt;0,$E10&gt;=1),"",IFERROR($D10/(1-$E10),""))</f>
        <v/>
      </c>
      <c r="G10" s="43">
        <f>IF(OR($F10="",$C10="",$C10&lt;=0),"",IFERROR(ROUNDUP($F10/$C10,0),""))</f>
        <v/>
      </c>
      <c r="H10" s="45">
        <f>IF(OR($G10="",$B10="",$B10&lt;=0),"",IFERROR($G10/$B10,""))</f>
        <v/>
      </c>
      <c r="I10" s="15">
        <f>IF($A10="","",IF($B$3="","Missing period",IF($D10="","Missing cost input",IF(COUNTIFS('Cost Inputs'!$A$5:$A$104,$A10,'Cost Inputs'!$B$5:$B$104,$B$3,'Cost Inputs'!$E$5:$E$104,"Review")&gt;0,"Review costs",IF($G10&gt;$B10,"Above capacity",IF($H10&gt;=Assumptions!$B$4,"Near capacity","Within capacity"))))))</f>
        <v/>
      </c>
    </row>
    <row r="11" ht="30" customHeight="1">
      <c r="A11" s="11">
        <f>IF(OR(Assumptions!A20="",Assumptions!F20&lt;&gt;"Active"),"",Assumptions!A20)</f>
        <v/>
      </c>
      <c r="B11" s="40">
        <f>IF($A11="","",Assumptions!B20)</f>
        <v/>
      </c>
      <c r="C11" s="41">
        <f>IF($A11="","",Assumptions!C20)</f>
        <v/>
      </c>
      <c r="D11" s="41">
        <f>IF(OR($A11="",$B$3=""),"",IF(COUNTIFS('Cost Inputs'!$A$5:$A$104,$A11,'Cost Inputs'!$B$5:$B$104,$B$3,'Cost Inputs'!$E$5:$E$104,"Included")+COUNTIFS('Cost Inputs'!$A$5:$A$104,$A11,'Cost Inputs'!$B$5:$B$104,$B$3,'Cost Inputs'!$E$5:$E$104,"Review")=0,"",SUMIFS('Cost Inputs'!$C$5:$C$104,'Cost Inputs'!$A$5:$A$104,$A11,'Cost Inputs'!$B$5:$B$104,$B$3,'Cost Inputs'!$E$5:$E$104,"Included")+SUMIFS('Cost Inputs'!$C$5:$C$104,'Cost Inputs'!$A$5:$A$104,$A11,'Cost Inputs'!$B$5:$B$104,$B$3,'Cost Inputs'!$E$5:$E$104,"Review")))</f>
        <v/>
      </c>
      <c r="E11" s="42">
        <f>IF($A11="","",Assumptions!D20)</f>
        <v/>
      </c>
      <c r="F11" s="41">
        <f>IF(OR($A11="",$D11="",$D11&lt;=0,$E11&lt;0,$E11&gt;=1),"",IFERROR($D11/(1-$E11),""))</f>
        <v/>
      </c>
      <c r="G11" s="40">
        <f>IF(OR($F11="",$C11="",$C11&lt;=0),"",IFERROR(ROUNDUP($F11/$C11,0),""))</f>
        <v/>
      </c>
      <c r="H11" s="42">
        <f>IF(OR($G11="",$B11="",$B11&lt;=0),"",IFERROR($G11/$B11,""))</f>
        <v/>
      </c>
      <c r="I11" s="11">
        <f>IF($A11="","",IF($B$3="","Missing period",IF($D11="","Missing cost input",IF(COUNTIFS('Cost Inputs'!$A$5:$A$104,$A11,'Cost Inputs'!$B$5:$B$104,$B$3,'Cost Inputs'!$E$5:$E$104,"Review")&gt;0,"Review costs",IF($G11&gt;$B11,"Above capacity",IF($H11&gt;=Assumptions!$B$4,"Near capacity","Within capacity"))))))</f>
        <v/>
      </c>
    </row>
    <row r="12" ht="30" customHeight="1">
      <c r="A12" s="15">
        <f>IF(OR(Assumptions!A21="",Assumptions!F21&lt;&gt;"Active"),"",Assumptions!A21)</f>
        <v/>
      </c>
      <c r="B12" s="43">
        <f>IF($A12="","",Assumptions!B21)</f>
        <v/>
      </c>
      <c r="C12" s="44">
        <f>IF($A12="","",Assumptions!C21)</f>
        <v/>
      </c>
      <c r="D12" s="44">
        <f>IF(OR($A12="",$B$3=""),"",IF(COUNTIFS('Cost Inputs'!$A$5:$A$104,$A12,'Cost Inputs'!$B$5:$B$104,$B$3,'Cost Inputs'!$E$5:$E$104,"Included")+COUNTIFS('Cost Inputs'!$A$5:$A$104,$A12,'Cost Inputs'!$B$5:$B$104,$B$3,'Cost Inputs'!$E$5:$E$104,"Review")=0,"",SUMIFS('Cost Inputs'!$C$5:$C$104,'Cost Inputs'!$A$5:$A$104,$A12,'Cost Inputs'!$B$5:$B$104,$B$3,'Cost Inputs'!$E$5:$E$104,"Included")+SUMIFS('Cost Inputs'!$C$5:$C$104,'Cost Inputs'!$A$5:$A$104,$A12,'Cost Inputs'!$B$5:$B$104,$B$3,'Cost Inputs'!$E$5:$E$104,"Review")))</f>
        <v/>
      </c>
      <c r="E12" s="45">
        <f>IF($A12="","",Assumptions!D21)</f>
        <v/>
      </c>
      <c r="F12" s="44">
        <f>IF(OR($A12="",$D12="",$D12&lt;=0,$E12&lt;0,$E12&gt;=1),"",IFERROR($D12/(1-$E12),""))</f>
        <v/>
      </c>
      <c r="G12" s="43">
        <f>IF(OR($F12="",$C12="",$C12&lt;=0),"",IFERROR(ROUNDUP($F12/$C12,0),""))</f>
        <v/>
      </c>
      <c r="H12" s="45">
        <f>IF(OR($G12="",$B12="",$B12&lt;=0),"",IFERROR($G12/$B12,""))</f>
        <v/>
      </c>
      <c r="I12" s="15">
        <f>IF($A12="","",IF($B$3="","Missing period",IF($D12="","Missing cost input",IF(COUNTIFS('Cost Inputs'!$A$5:$A$104,$A12,'Cost Inputs'!$B$5:$B$104,$B$3,'Cost Inputs'!$E$5:$E$104,"Review")&gt;0,"Review costs",IF($G12&gt;$B12,"Above capacity",IF($H12&gt;=Assumptions!$B$4,"Near capacity","Within capacity"))))))</f>
        <v/>
      </c>
    </row>
    <row r="13" ht="30" customHeight="1">
      <c r="A13" s="11">
        <f>IF(OR(Assumptions!A22="",Assumptions!F22&lt;&gt;"Active"),"",Assumptions!A22)</f>
        <v/>
      </c>
      <c r="B13" s="40">
        <f>IF($A13="","",Assumptions!B22)</f>
        <v/>
      </c>
      <c r="C13" s="41">
        <f>IF($A13="","",Assumptions!C22)</f>
        <v/>
      </c>
      <c r="D13" s="41">
        <f>IF(OR($A13="",$B$3=""),"",IF(COUNTIFS('Cost Inputs'!$A$5:$A$104,$A13,'Cost Inputs'!$B$5:$B$104,$B$3,'Cost Inputs'!$E$5:$E$104,"Included")+COUNTIFS('Cost Inputs'!$A$5:$A$104,$A13,'Cost Inputs'!$B$5:$B$104,$B$3,'Cost Inputs'!$E$5:$E$104,"Review")=0,"",SUMIFS('Cost Inputs'!$C$5:$C$104,'Cost Inputs'!$A$5:$A$104,$A13,'Cost Inputs'!$B$5:$B$104,$B$3,'Cost Inputs'!$E$5:$E$104,"Included")+SUMIFS('Cost Inputs'!$C$5:$C$104,'Cost Inputs'!$A$5:$A$104,$A13,'Cost Inputs'!$B$5:$B$104,$B$3,'Cost Inputs'!$E$5:$E$104,"Review")))</f>
        <v/>
      </c>
      <c r="E13" s="42">
        <f>IF($A13="","",Assumptions!D22)</f>
        <v/>
      </c>
      <c r="F13" s="41">
        <f>IF(OR($A13="",$D13="",$D13&lt;=0,$E13&lt;0,$E13&gt;=1),"",IFERROR($D13/(1-$E13),""))</f>
        <v/>
      </c>
      <c r="G13" s="40">
        <f>IF(OR($F13="",$C13="",$C13&lt;=0),"",IFERROR(ROUNDUP($F13/$C13,0),""))</f>
        <v/>
      </c>
      <c r="H13" s="42">
        <f>IF(OR($G13="",$B13="",$B13&lt;=0),"",IFERROR($G13/$B13,""))</f>
        <v/>
      </c>
      <c r="I13" s="11">
        <f>IF($A13="","",IF($B$3="","Missing period",IF($D13="","Missing cost input",IF(COUNTIFS('Cost Inputs'!$A$5:$A$104,$A13,'Cost Inputs'!$B$5:$B$104,$B$3,'Cost Inputs'!$E$5:$E$104,"Review")&gt;0,"Review costs",IF($G13&gt;$B13,"Above capacity",IF($H13&gt;=Assumptions!$B$4,"Near capacity","Within capacity"))))))</f>
        <v/>
      </c>
    </row>
    <row r="14" ht="30" customHeight="1">
      <c r="A14" s="15">
        <f>IF(OR(Assumptions!A23="",Assumptions!F23&lt;&gt;"Active"),"",Assumptions!A23)</f>
        <v/>
      </c>
      <c r="B14" s="43">
        <f>IF($A14="","",Assumptions!B23)</f>
        <v/>
      </c>
      <c r="C14" s="44">
        <f>IF($A14="","",Assumptions!C23)</f>
        <v/>
      </c>
      <c r="D14" s="44">
        <f>IF(OR($A14="",$B$3=""),"",IF(COUNTIFS('Cost Inputs'!$A$5:$A$104,$A14,'Cost Inputs'!$B$5:$B$104,$B$3,'Cost Inputs'!$E$5:$E$104,"Included")+COUNTIFS('Cost Inputs'!$A$5:$A$104,$A14,'Cost Inputs'!$B$5:$B$104,$B$3,'Cost Inputs'!$E$5:$E$104,"Review")=0,"",SUMIFS('Cost Inputs'!$C$5:$C$104,'Cost Inputs'!$A$5:$A$104,$A14,'Cost Inputs'!$B$5:$B$104,$B$3,'Cost Inputs'!$E$5:$E$104,"Included")+SUMIFS('Cost Inputs'!$C$5:$C$104,'Cost Inputs'!$A$5:$A$104,$A14,'Cost Inputs'!$B$5:$B$104,$B$3,'Cost Inputs'!$E$5:$E$104,"Review")))</f>
        <v/>
      </c>
      <c r="E14" s="45">
        <f>IF($A14="","",Assumptions!D23)</f>
        <v/>
      </c>
      <c r="F14" s="44">
        <f>IF(OR($A14="",$D14="",$D14&lt;=0,$E14&lt;0,$E14&gt;=1),"",IFERROR($D14/(1-$E14),""))</f>
        <v/>
      </c>
      <c r="G14" s="43">
        <f>IF(OR($F14="",$C14="",$C14&lt;=0),"",IFERROR(ROUNDUP($F14/$C14,0),""))</f>
        <v/>
      </c>
      <c r="H14" s="45">
        <f>IF(OR($G14="",$B14="",$B14&lt;=0),"",IFERROR($G14/$B14,""))</f>
        <v/>
      </c>
      <c r="I14" s="15">
        <f>IF($A14="","",IF($B$3="","Missing period",IF($D14="","Missing cost input",IF(COUNTIFS('Cost Inputs'!$A$5:$A$104,$A14,'Cost Inputs'!$B$5:$B$104,$B$3,'Cost Inputs'!$E$5:$E$104,"Review")&gt;0,"Review costs",IF($G14&gt;$B14,"Above capacity",IF($H14&gt;=Assumptions!$B$4,"Near capacity","Within capacity"))))))</f>
        <v/>
      </c>
    </row>
    <row r="15" ht="30" customHeight="1">
      <c r="A15" s="11">
        <f>IF(OR(Assumptions!A24="",Assumptions!F24&lt;&gt;"Active"),"",Assumptions!A24)</f>
        <v/>
      </c>
      <c r="B15" s="40">
        <f>IF($A15="","",Assumptions!B24)</f>
        <v/>
      </c>
      <c r="C15" s="41">
        <f>IF($A15="","",Assumptions!C24)</f>
        <v/>
      </c>
      <c r="D15" s="41">
        <f>IF(OR($A15="",$B$3=""),"",IF(COUNTIFS('Cost Inputs'!$A$5:$A$104,$A15,'Cost Inputs'!$B$5:$B$104,$B$3,'Cost Inputs'!$E$5:$E$104,"Included")+COUNTIFS('Cost Inputs'!$A$5:$A$104,$A15,'Cost Inputs'!$B$5:$B$104,$B$3,'Cost Inputs'!$E$5:$E$104,"Review")=0,"",SUMIFS('Cost Inputs'!$C$5:$C$104,'Cost Inputs'!$A$5:$A$104,$A15,'Cost Inputs'!$B$5:$B$104,$B$3,'Cost Inputs'!$E$5:$E$104,"Included")+SUMIFS('Cost Inputs'!$C$5:$C$104,'Cost Inputs'!$A$5:$A$104,$A15,'Cost Inputs'!$B$5:$B$104,$B$3,'Cost Inputs'!$E$5:$E$104,"Review")))</f>
        <v/>
      </c>
      <c r="E15" s="42">
        <f>IF($A15="","",Assumptions!D24)</f>
        <v/>
      </c>
      <c r="F15" s="41">
        <f>IF(OR($A15="",$D15="",$D15&lt;=0,$E15&lt;0,$E15&gt;=1),"",IFERROR($D15/(1-$E15),""))</f>
        <v/>
      </c>
      <c r="G15" s="40">
        <f>IF(OR($F15="",$C15="",$C15&lt;=0),"",IFERROR(ROUNDUP($F15/$C15,0),""))</f>
        <v/>
      </c>
      <c r="H15" s="42">
        <f>IF(OR($G15="",$B15="",$B15&lt;=0),"",IFERROR($G15/$B15,""))</f>
        <v/>
      </c>
      <c r="I15" s="11">
        <f>IF($A15="","",IF($B$3="","Missing period",IF($D15="","Missing cost input",IF(COUNTIFS('Cost Inputs'!$A$5:$A$104,$A15,'Cost Inputs'!$B$5:$B$104,$B$3,'Cost Inputs'!$E$5:$E$104,"Review")&gt;0,"Review costs",IF($G15&gt;$B15,"Above capacity",IF($H15&gt;=Assumptions!$B$4,"Near capacity","Within capacity"))))))</f>
        <v/>
      </c>
    </row>
    <row r="16" ht="30" customHeight="1">
      <c r="A16" s="15">
        <f>IF(OR(Assumptions!A25="",Assumptions!F25&lt;&gt;"Active"),"",Assumptions!A25)</f>
        <v/>
      </c>
      <c r="B16" s="43">
        <f>IF($A16="","",Assumptions!B25)</f>
        <v/>
      </c>
      <c r="C16" s="44">
        <f>IF($A16="","",Assumptions!C25)</f>
        <v/>
      </c>
      <c r="D16" s="44">
        <f>IF(OR($A16="",$B$3=""),"",IF(COUNTIFS('Cost Inputs'!$A$5:$A$104,$A16,'Cost Inputs'!$B$5:$B$104,$B$3,'Cost Inputs'!$E$5:$E$104,"Included")+COUNTIFS('Cost Inputs'!$A$5:$A$104,$A16,'Cost Inputs'!$B$5:$B$104,$B$3,'Cost Inputs'!$E$5:$E$104,"Review")=0,"",SUMIFS('Cost Inputs'!$C$5:$C$104,'Cost Inputs'!$A$5:$A$104,$A16,'Cost Inputs'!$B$5:$B$104,$B$3,'Cost Inputs'!$E$5:$E$104,"Included")+SUMIFS('Cost Inputs'!$C$5:$C$104,'Cost Inputs'!$A$5:$A$104,$A16,'Cost Inputs'!$B$5:$B$104,$B$3,'Cost Inputs'!$E$5:$E$104,"Review")))</f>
        <v/>
      </c>
      <c r="E16" s="45">
        <f>IF($A16="","",Assumptions!D25)</f>
        <v/>
      </c>
      <c r="F16" s="44">
        <f>IF(OR($A16="",$D16="",$D16&lt;=0,$E16&lt;0,$E16&gt;=1),"",IFERROR($D16/(1-$E16),""))</f>
        <v/>
      </c>
      <c r="G16" s="43">
        <f>IF(OR($F16="",$C16="",$C16&lt;=0),"",IFERROR(ROUNDUP($F16/$C16,0),""))</f>
        <v/>
      </c>
      <c r="H16" s="45">
        <f>IF(OR($G16="",$B16="",$B16&lt;=0),"",IFERROR($G16/$B16,""))</f>
        <v/>
      </c>
      <c r="I16" s="15">
        <f>IF($A16="","",IF($B$3="","Missing period",IF($D16="","Missing cost input",IF(COUNTIFS('Cost Inputs'!$A$5:$A$104,$A16,'Cost Inputs'!$B$5:$B$104,$B$3,'Cost Inputs'!$E$5:$E$104,"Review")&gt;0,"Review costs",IF($G16&gt;$B16,"Above capacity",IF($H16&gt;=Assumptions!$B$4,"Near capacity","Within capacity"))))))</f>
        <v/>
      </c>
    </row>
    <row r="17" ht="30" customHeight="1">
      <c r="A17" s="11">
        <f>IF(OR(Assumptions!A26="",Assumptions!F26&lt;&gt;"Active"),"",Assumptions!A26)</f>
        <v/>
      </c>
      <c r="B17" s="40">
        <f>IF($A17="","",Assumptions!B26)</f>
        <v/>
      </c>
      <c r="C17" s="41">
        <f>IF($A17="","",Assumptions!C26)</f>
        <v/>
      </c>
      <c r="D17" s="41">
        <f>IF(OR($A17="",$B$3=""),"",IF(COUNTIFS('Cost Inputs'!$A$5:$A$104,$A17,'Cost Inputs'!$B$5:$B$104,$B$3,'Cost Inputs'!$E$5:$E$104,"Included")+COUNTIFS('Cost Inputs'!$A$5:$A$104,$A17,'Cost Inputs'!$B$5:$B$104,$B$3,'Cost Inputs'!$E$5:$E$104,"Review")=0,"",SUMIFS('Cost Inputs'!$C$5:$C$104,'Cost Inputs'!$A$5:$A$104,$A17,'Cost Inputs'!$B$5:$B$104,$B$3,'Cost Inputs'!$E$5:$E$104,"Included")+SUMIFS('Cost Inputs'!$C$5:$C$104,'Cost Inputs'!$A$5:$A$104,$A17,'Cost Inputs'!$B$5:$B$104,$B$3,'Cost Inputs'!$E$5:$E$104,"Review")))</f>
        <v/>
      </c>
      <c r="E17" s="42">
        <f>IF($A17="","",Assumptions!D26)</f>
        <v/>
      </c>
      <c r="F17" s="41">
        <f>IF(OR($A17="",$D17="",$D17&lt;=0,$E17&lt;0,$E17&gt;=1),"",IFERROR($D17/(1-$E17),""))</f>
        <v/>
      </c>
      <c r="G17" s="40">
        <f>IF(OR($F17="",$C17="",$C17&lt;=0),"",IFERROR(ROUNDUP($F17/$C17,0),""))</f>
        <v/>
      </c>
      <c r="H17" s="42">
        <f>IF(OR($G17="",$B17="",$B17&lt;=0),"",IFERROR($G17/$B17,""))</f>
        <v/>
      </c>
      <c r="I17" s="11">
        <f>IF($A17="","",IF($B$3="","Missing period",IF($D17="","Missing cost input",IF(COUNTIFS('Cost Inputs'!$A$5:$A$104,$A17,'Cost Inputs'!$B$5:$B$104,$B$3,'Cost Inputs'!$E$5:$E$104,"Review")&gt;0,"Review costs",IF($G17&gt;$B17,"Above capacity",IF($H17&gt;=Assumptions!$B$4,"Near capacity","Within capacity"))))))</f>
        <v/>
      </c>
    </row>
    <row r="18" ht="30" customHeight="1">
      <c r="A18" s="15">
        <f>IF(OR(Assumptions!A27="",Assumptions!F27&lt;&gt;"Active"),"",Assumptions!A27)</f>
        <v/>
      </c>
      <c r="B18" s="43">
        <f>IF($A18="","",Assumptions!B27)</f>
        <v/>
      </c>
      <c r="C18" s="44">
        <f>IF($A18="","",Assumptions!C27)</f>
        <v/>
      </c>
      <c r="D18" s="44">
        <f>IF(OR($A18="",$B$3=""),"",IF(COUNTIFS('Cost Inputs'!$A$5:$A$104,$A18,'Cost Inputs'!$B$5:$B$104,$B$3,'Cost Inputs'!$E$5:$E$104,"Included")+COUNTIFS('Cost Inputs'!$A$5:$A$104,$A18,'Cost Inputs'!$B$5:$B$104,$B$3,'Cost Inputs'!$E$5:$E$104,"Review")=0,"",SUMIFS('Cost Inputs'!$C$5:$C$104,'Cost Inputs'!$A$5:$A$104,$A18,'Cost Inputs'!$B$5:$B$104,$B$3,'Cost Inputs'!$E$5:$E$104,"Included")+SUMIFS('Cost Inputs'!$C$5:$C$104,'Cost Inputs'!$A$5:$A$104,$A18,'Cost Inputs'!$B$5:$B$104,$B$3,'Cost Inputs'!$E$5:$E$104,"Review")))</f>
        <v/>
      </c>
      <c r="E18" s="45">
        <f>IF($A18="","",Assumptions!D27)</f>
        <v/>
      </c>
      <c r="F18" s="44">
        <f>IF(OR($A18="",$D18="",$D18&lt;=0,$E18&lt;0,$E18&gt;=1),"",IFERROR($D18/(1-$E18),""))</f>
        <v/>
      </c>
      <c r="G18" s="43">
        <f>IF(OR($F18="",$C18="",$C18&lt;=0),"",IFERROR(ROUNDUP($F18/$C18,0),""))</f>
        <v/>
      </c>
      <c r="H18" s="45">
        <f>IF(OR($G18="",$B18="",$B18&lt;=0),"",IFERROR($G18/$B18,""))</f>
        <v/>
      </c>
      <c r="I18" s="15">
        <f>IF($A18="","",IF($B$3="","Missing period",IF($D18="","Missing cost input",IF(COUNTIFS('Cost Inputs'!$A$5:$A$104,$A18,'Cost Inputs'!$B$5:$B$104,$B$3,'Cost Inputs'!$E$5:$E$104,"Review")&gt;0,"Review costs",IF($G18&gt;$B18,"Above capacity",IF($H18&gt;=Assumptions!$B$4,"Near capacity","Within capacity"))))))</f>
        <v/>
      </c>
    </row>
    <row r="19" ht="30" customHeight="1">
      <c r="A19" s="11">
        <f>IF(OR(Assumptions!A28="",Assumptions!F28&lt;&gt;"Active"),"",Assumptions!A28)</f>
        <v/>
      </c>
      <c r="B19" s="40">
        <f>IF($A19="","",Assumptions!B28)</f>
        <v/>
      </c>
      <c r="C19" s="41">
        <f>IF($A19="","",Assumptions!C28)</f>
        <v/>
      </c>
      <c r="D19" s="41">
        <f>IF(OR($A19="",$B$3=""),"",IF(COUNTIFS('Cost Inputs'!$A$5:$A$104,$A19,'Cost Inputs'!$B$5:$B$104,$B$3,'Cost Inputs'!$E$5:$E$104,"Included")+COUNTIFS('Cost Inputs'!$A$5:$A$104,$A19,'Cost Inputs'!$B$5:$B$104,$B$3,'Cost Inputs'!$E$5:$E$104,"Review")=0,"",SUMIFS('Cost Inputs'!$C$5:$C$104,'Cost Inputs'!$A$5:$A$104,$A19,'Cost Inputs'!$B$5:$B$104,$B$3,'Cost Inputs'!$E$5:$E$104,"Included")+SUMIFS('Cost Inputs'!$C$5:$C$104,'Cost Inputs'!$A$5:$A$104,$A19,'Cost Inputs'!$B$5:$B$104,$B$3,'Cost Inputs'!$E$5:$E$104,"Review")))</f>
        <v/>
      </c>
      <c r="E19" s="42">
        <f>IF($A19="","",Assumptions!D28)</f>
        <v/>
      </c>
      <c r="F19" s="41">
        <f>IF(OR($A19="",$D19="",$D19&lt;=0,$E19&lt;0,$E19&gt;=1),"",IFERROR($D19/(1-$E19),""))</f>
        <v/>
      </c>
      <c r="G19" s="40">
        <f>IF(OR($F19="",$C19="",$C19&lt;=0),"",IFERROR(ROUNDUP($F19/$C19,0),""))</f>
        <v/>
      </c>
      <c r="H19" s="42">
        <f>IF(OR($G19="",$B19="",$B19&lt;=0),"",IFERROR($G19/$B19,""))</f>
        <v/>
      </c>
      <c r="I19" s="11">
        <f>IF($A19="","",IF($B$3="","Missing period",IF($D19="","Missing cost input",IF(COUNTIFS('Cost Inputs'!$A$5:$A$104,$A19,'Cost Inputs'!$B$5:$B$104,$B$3,'Cost Inputs'!$E$5:$E$104,"Review")&gt;0,"Review costs",IF($G19&gt;$B19,"Above capacity",IF($H19&gt;=Assumptions!$B$4,"Near capacity","Within capacity"))))))</f>
        <v/>
      </c>
    </row>
    <row r="20" ht="30" customHeight="1">
      <c r="A20" s="15">
        <f>IF(OR(Assumptions!A29="",Assumptions!F29&lt;&gt;"Active"),"",Assumptions!A29)</f>
        <v/>
      </c>
      <c r="B20" s="43">
        <f>IF($A20="","",Assumptions!B29)</f>
        <v/>
      </c>
      <c r="C20" s="44">
        <f>IF($A20="","",Assumptions!C29)</f>
        <v/>
      </c>
      <c r="D20" s="44">
        <f>IF(OR($A20="",$B$3=""),"",IF(COUNTIFS('Cost Inputs'!$A$5:$A$104,$A20,'Cost Inputs'!$B$5:$B$104,$B$3,'Cost Inputs'!$E$5:$E$104,"Included")+COUNTIFS('Cost Inputs'!$A$5:$A$104,$A20,'Cost Inputs'!$B$5:$B$104,$B$3,'Cost Inputs'!$E$5:$E$104,"Review")=0,"",SUMIFS('Cost Inputs'!$C$5:$C$104,'Cost Inputs'!$A$5:$A$104,$A20,'Cost Inputs'!$B$5:$B$104,$B$3,'Cost Inputs'!$E$5:$E$104,"Included")+SUMIFS('Cost Inputs'!$C$5:$C$104,'Cost Inputs'!$A$5:$A$104,$A20,'Cost Inputs'!$B$5:$B$104,$B$3,'Cost Inputs'!$E$5:$E$104,"Review")))</f>
        <v/>
      </c>
      <c r="E20" s="45">
        <f>IF($A20="","",Assumptions!D29)</f>
        <v/>
      </c>
      <c r="F20" s="44">
        <f>IF(OR($A20="",$D20="",$D20&lt;=0,$E20&lt;0,$E20&gt;=1),"",IFERROR($D20/(1-$E20),""))</f>
        <v/>
      </c>
      <c r="G20" s="43">
        <f>IF(OR($F20="",$C20="",$C20&lt;=0),"",IFERROR(ROUNDUP($F20/$C20,0),""))</f>
        <v/>
      </c>
      <c r="H20" s="45">
        <f>IF(OR($G20="",$B20="",$B20&lt;=0),"",IFERROR($G20/$B20,""))</f>
        <v/>
      </c>
      <c r="I20" s="15">
        <f>IF($A20="","",IF($B$3="","Missing period",IF($D20="","Missing cost input",IF(COUNTIFS('Cost Inputs'!$A$5:$A$104,$A20,'Cost Inputs'!$B$5:$B$104,$B$3,'Cost Inputs'!$E$5:$E$104,"Review")&gt;0,"Review costs",IF($G20&gt;$B20,"Above capacity",IF($H20&gt;=Assumptions!$B$4,"Near capacity","Within capacity"))))))</f>
        <v/>
      </c>
    </row>
    <row r="21" ht="30" customHeight="1">
      <c r="A21" s="11">
        <f>IF(OR(Assumptions!A30="",Assumptions!F30&lt;&gt;"Active"),"",Assumptions!A30)</f>
        <v/>
      </c>
      <c r="B21" s="40">
        <f>IF($A21="","",Assumptions!B30)</f>
        <v/>
      </c>
      <c r="C21" s="41">
        <f>IF($A21="","",Assumptions!C30)</f>
        <v/>
      </c>
      <c r="D21" s="41">
        <f>IF(OR($A21="",$B$3=""),"",IF(COUNTIFS('Cost Inputs'!$A$5:$A$104,$A21,'Cost Inputs'!$B$5:$B$104,$B$3,'Cost Inputs'!$E$5:$E$104,"Included")+COUNTIFS('Cost Inputs'!$A$5:$A$104,$A21,'Cost Inputs'!$B$5:$B$104,$B$3,'Cost Inputs'!$E$5:$E$104,"Review")=0,"",SUMIFS('Cost Inputs'!$C$5:$C$104,'Cost Inputs'!$A$5:$A$104,$A21,'Cost Inputs'!$B$5:$B$104,$B$3,'Cost Inputs'!$E$5:$E$104,"Included")+SUMIFS('Cost Inputs'!$C$5:$C$104,'Cost Inputs'!$A$5:$A$104,$A21,'Cost Inputs'!$B$5:$B$104,$B$3,'Cost Inputs'!$E$5:$E$104,"Review")))</f>
        <v/>
      </c>
      <c r="E21" s="42">
        <f>IF($A21="","",Assumptions!D30)</f>
        <v/>
      </c>
      <c r="F21" s="41">
        <f>IF(OR($A21="",$D21="",$D21&lt;=0,$E21&lt;0,$E21&gt;=1),"",IFERROR($D21/(1-$E21),""))</f>
        <v/>
      </c>
      <c r="G21" s="40">
        <f>IF(OR($F21="",$C21="",$C21&lt;=0),"",IFERROR(ROUNDUP($F21/$C21,0),""))</f>
        <v/>
      </c>
      <c r="H21" s="42">
        <f>IF(OR($G21="",$B21="",$B21&lt;=0),"",IFERROR($G21/$B21,""))</f>
        <v/>
      </c>
      <c r="I21" s="11">
        <f>IF($A21="","",IF($B$3="","Missing period",IF($D21="","Missing cost input",IF(COUNTIFS('Cost Inputs'!$A$5:$A$104,$A21,'Cost Inputs'!$B$5:$B$104,$B$3,'Cost Inputs'!$E$5:$E$104,"Review")&gt;0,"Review costs",IF($G21&gt;$B21,"Above capacity",IF($H21&gt;=Assumptions!$B$4,"Near capacity","Within capacity"))))))</f>
        <v/>
      </c>
    </row>
    <row r="22" ht="30" customHeight="1">
      <c r="A22" s="15">
        <f>IF(OR(Assumptions!A31="",Assumptions!F31&lt;&gt;"Active"),"",Assumptions!A31)</f>
        <v/>
      </c>
      <c r="B22" s="43">
        <f>IF($A22="","",Assumptions!B31)</f>
        <v/>
      </c>
      <c r="C22" s="44">
        <f>IF($A22="","",Assumptions!C31)</f>
        <v/>
      </c>
      <c r="D22" s="44">
        <f>IF(OR($A22="",$B$3=""),"",IF(COUNTIFS('Cost Inputs'!$A$5:$A$104,$A22,'Cost Inputs'!$B$5:$B$104,$B$3,'Cost Inputs'!$E$5:$E$104,"Included")+COUNTIFS('Cost Inputs'!$A$5:$A$104,$A22,'Cost Inputs'!$B$5:$B$104,$B$3,'Cost Inputs'!$E$5:$E$104,"Review")=0,"",SUMIFS('Cost Inputs'!$C$5:$C$104,'Cost Inputs'!$A$5:$A$104,$A22,'Cost Inputs'!$B$5:$B$104,$B$3,'Cost Inputs'!$E$5:$E$104,"Included")+SUMIFS('Cost Inputs'!$C$5:$C$104,'Cost Inputs'!$A$5:$A$104,$A22,'Cost Inputs'!$B$5:$B$104,$B$3,'Cost Inputs'!$E$5:$E$104,"Review")))</f>
        <v/>
      </c>
      <c r="E22" s="45">
        <f>IF($A22="","",Assumptions!D31)</f>
        <v/>
      </c>
      <c r="F22" s="44">
        <f>IF(OR($A22="",$D22="",$D22&lt;=0,$E22&lt;0,$E22&gt;=1),"",IFERROR($D22/(1-$E22),""))</f>
        <v/>
      </c>
      <c r="G22" s="43">
        <f>IF(OR($F22="",$C22="",$C22&lt;=0),"",IFERROR(ROUNDUP($F22/$C22,0),""))</f>
        <v/>
      </c>
      <c r="H22" s="45">
        <f>IF(OR($G22="",$B22="",$B22&lt;=0),"",IFERROR($G22/$B22,""))</f>
        <v/>
      </c>
      <c r="I22" s="15">
        <f>IF($A22="","",IF($B$3="","Missing period",IF($D22="","Missing cost input",IF(COUNTIFS('Cost Inputs'!$A$5:$A$104,$A22,'Cost Inputs'!$B$5:$B$104,$B$3,'Cost Inputs'!$E$5:$E$104,"Review")&gt;0,"Review costs",IF($G22&gt;$B22,"Above capacity",IF($H22&gt;=Assumptions!$B$4,"Near capacity","Within capacity"))))))</f>
        <v/>
      </c>
    </row>
    <row r="23" ht="30" customHeight="1">
      <c r="A23" s="11">
        <f>IF(OR(Assumptions!A32="",Assumptions!F32&lt;&gt;"Active"),"",Assumptions!A32)</f>
        <v/>
      </c>
      <c r="B23" s="40">
        <f>IF($A23="","",Assumptions!B32)</f>
        <v/>
      </c>
      <c r="C23" s="41">
        <f>IF($A23="","",Assumptions!C32)</f>
        <v/>
      </c>
      <c r="D23" s="41">
        <f>IF(OR($A23="",$B$3=""),"",IF(COUNTIFS('Cost Inputs'!$A$5:$A$104,$A23,'Cost Inputs'!$B$5:$B$104,$B$3,'Cost Inputs'!$E$5:$E$104,"Included")+COUNTIFS('Cost Inputs'!$A$5:$A$104,$A23,'Cost Inputs'!$B$5:$B$104,$B$3,'Cost Inputs'!$E$5:$E$104,"Review")=0,"",SUMIFS('Cost Inputs'!$C$5:$C$104,'Cost Inputs'!$A$5:$A$104,$A23,'Cost Inputs'!$B$5:$B$104,$B$3,'Cost Inputs'!$E$5:$E$104,"Included")+SUMIFS('Cost Inputs'!$C$5:$C$104,'Cost Inputs'!$A$5:$A$104,$A23,'Cost Inputs'!$B$5:$B$104,$B$3,'Cost Inputs'!$E$5:$E$104,"Review")))</f>
        <v/>
      </c>
      <c r="E23" s="42">
        <f>IF($A23="","",Assumptions!D32)</f>
        <v/>
      </c>
      <c r="F23" s="41">
        <f>IF(OR($A23="",$D23="",$D23&lt;=0,$E23&lt;0,$E23&gt;=1),"",IFERROR($D23/(1-$E23),""))</f>
        <v/>
      </c>
      <c r="G23" s="40">
        <f>IF(OR($F23="",$C23="",$C23&lt;=0),"",IFERROR(ROUNDUP($F23/$C23,0),""))</f>
        <v/>
      </c>
      <c r="H23" s="42">
        <f>IF(OR($G23="",$B23="",$B23&lt;=0),"",IFERROR($G23/$B23,""))</f>
        <v/>
      </c>
      <c r="I23" s="11">
        <f>IF($A23="","",IF($B$3="","Missing period",IF($D23="","Missing cost input",IF(COUNTIFS('Cost Inputs'!$A$5:$A$104,$A23,'Cost Inputs'!$B$5:$B$104,$B$3,'Cost Inputs'!$E$5:$E$104,"Review")&gt;0,"Review costs",IF($G23&gt;$B23,"Above capacity",IF($H23&gt;=Assumptions!$B$4,"Near capacity","Within capacity"))))))</f>
        <v/>
      </c>
    </row>
    <row r="24" ht="30" customHeight="1">
      <c r="A24" s="15">
        <f>IF(OR(Assumptions!A33="",Assumptions!F33&lt;&gt;"Active"),"",Assumptions!A33)</f>
        <v/>
      </c>
      <c r="B24" s="43">
        <f>IF($A24="","",Assumptions!B33)</f>
        <v/>
      </c>
      <c r="C24" s="44">
        <f>IF($A24="","",Assumptions!C33)</f>
        <v/>
      </c>
      <c r="D24" s="44">
        <f>IF(OR($A24="",$B$3=""),"",IF(COUNTIFS('Cost Inputs'!$A$5:$A$104,$A24,'Cost Inputs'!$B$5:$B$104,$B$3,'Cost Inputs'!$E$5:$E$104,"Included")+COUNTIFS('Cost Inputs'!$A$5:$A$104,$A24,'Cost Inputs'!$B$5:$B$104,$B$3,'Cost Inputs'!$E$5:$E$104,"Review")=0,"",SUMIFS('Cost Inputs'!$C$5:$C$104,'Cost Inputs'!$A$5:$A$104,$A24,'Cost Inputs'!$B$5:$B$104,$B$3,'Cost Inputs'!$E$5:$E$104,"Included")+SUMIFS('Cost Inputs'!$C$5:$C$104,'Cost Inputs'!$A$5:$A$104,$A24,'Cost Inputs'!$B$5:$B$104,$B$3,'Cost Inputs'!$E$5:$E$104,"Review")))</f>
        <v/>
      </c>
      <c r="E24" s="45">
        <f>IF($A24="","",Assumptions!D33)</f>
        <v/>
      </c>
      <c r="F24" s="44">
        <f>IF(OR($A24="",$D24="",$D24&lt;=0,$E24&lt;0,$E24&gt;=1),"",IFERROR($D24/(1-$E24),""))</f>
        <v/>
      </c>
      <c r="G24" s="43">
        <f>IF(OR($F24="",$C24="",$C24&lt;=0),"",IFERROR(ROUNDUP($F24/$C24,0),""))</f>
        <v/>
      </c>
      <c r="H24" s="45">
        <f>IF(OR($G24="",$B24="",$B24&lt;=0),"",IFERROR($G24/$B24,""))</f>
        <v/>
      </c>
      <c r="I24" s="15">
        <f>IF($A24="","",IF($B$3="","Missing period",IF($D24="","Missing cost input",IF(COUNTIFS('Cost Inputs'!$A$5:$A$104,$A24,'Cost Inputs'!$B$5:$B$104,$B$3,'Cost Inputs'!$E$5:$E$104,"Review")&gt;0,"Review costs",IF($G24&gt;$B24,"Above capacity",IF($H24&gt;=Assumptions!$B$4,"Near capacity","Within capacity"))))))</f>
        <v/>
      </c>
    </row>
    <row r="25" ht="30" customHeight="1">
      <c r="A25" s="11">
        <f>IF(OR(Assumptions!A34="",Assumptions!F34&lt;&gt;"Active"),"",Assumptions!A34)</f>
        <v/>
      </c>
      <c r="B25" s="40">
        <f>IF($A25="","",Assumptions!B34)</f>
        <v/>
      </c>
      <c r="C25" s="41">
        <f>IF($A25="","",Assumptions!C34)</f>
        <v/>
      </c>
      <c r="D25" s="41">
        <f>IF(OR($A25="",$B$3=""),"",IF(COUNTIFS('Cost Inputs'!$A$5:$A$104,$A25,'Cost Inputs'!$B$5:$B$104,$B$3,'Cost Inputs'!$E$5:$E$104,"Included")+COUNTIFS('Cost Inputs'!$A$5:$A$104,$A25,'Cost Inputs'!$B$5:$B$104,$B$3,'Cost Inputs'!$E$5:$E$104,"Review")=0,"",SUMIFS('Cost Inputs'!$C$5:$C$104,'Cost Inputs'!$A$5:$A$104,$A25,'Cost Inputs'!$B$5:$B$104,$B$3,'Cost Inputs'!$E$5:$E$104,"Included")+SUMIFS('Cost Inputs'!$C$5:$C$104,'Cost Inputs'!$A$5:$A$104,$A25,'Cost Inputs'!$B$5:$B$104,$B$3,'Cost Inputs'!$E$5:$E$104,"Review")))</f>
        <v/>
      </c>
      <c r="E25" s="42">
        <f>IF($A25="","",Assumptions!D34)</f>
        <v/>
      </c>
      <c r="F25" s="41">
        <f>IF(OR($A25="",$D25="",$D25&lt;=0,$E25&lt;0,$E25&gt;=1),"",IFERROR($D25/(1-$E25),""))</f>
        <v/>
      </c>
      <c r="G25" s="40">
        <f>IF(OR($F25="",$C25="",$C25&lt;=0),"",IFERROR(ROUNDUP($F25/$C25,0),""))</f>
        <v/>
      </c>
      <c r="H25" s="42">
        <f>IF(OR($G25="",$B25="",$B25&lt;=0),"",IFERROR($G25/$B25,""))</f>
        <v/>
      </c>
      <c r="I25" s="11">
        <f>IF($A25="","",IF($B$3="","Missing period",IF($D25="","Missing cost input",IF(COUNTIFS('Cost Inputs'!$A$5:$A$104,$A25,'Cost Inputs'!$B$5:$B$104,$B$3,'Cost Inputs'!$E$5:$E$104,"Review")&gt;0,"Review costs",IF($G25&gt;$B25,"Above capacity",IF($H25&gt;=Assumptions!$B$4,"Near capacity","Within capacity"))))))</f>
        <v/>
      </c>
    </row>
    <row r="26" ht="30" customHeight="1">
      <c r="A26" s="15">
        <f>IF(OR(Assumptions!A35="",Assumptions!F35&lt;&gt;"Active"),"",Assumptions!A35)</f>
        <v/>
      </c>
      <c r="B26" s="43">
        <f>IF($A26="","",Assumptions!B35)</f>
        <v/>
      </c>
      <c r="C26" s="44">
        <f>IF($A26="","",Assumptions!C35)</f>
        <v/>
      </c>
      <c r="D26" s="44">
        <f>IF(OR($A26="",$B$3=""),"",IF(COUNTIFS('Cost Inputs'!$A$5:$A$104,$A26,'Cost Inputs'!$B$5:$B$104,$B$3,'Cost Inputs'!$E$5:$E$104,"Included")+COUNTIFS('Cost Inputs'!$A$5:$A$104,$A26,'Cost Inputs'!$B$5:$B$104,$B$3,'Cost Inputs'!$E$5:$E$104,"Review")=0,"",SUMIFS('Cost Inputs'!$C$5:$C$104,'Cost Inputs'!$A$5:$A$104,$A26,'Cost Inputs'!$B$5:$B$104,$B$3,'Cost Inputs'!$E$5:$E$104,"Included")+SUMIFS('Cost Inputs'!$C$5:$C$104,'Cost Inputs'!$A$5:$A$104,$A26,'Cost Inputs'!$B$5:$B$104,$B$3,'Cost Inputs'!$E$5:$E$104,"Review")))</f>
        <v/>
      </c>
      <c r="E26" s="45">
        <f>IF($A26="","",Assumptions!D35)</f>
        <v/>
      </c>
      <c r="F26" s="44">
        <f>IF(OR($A26="",$D26="",$D26&lt;=0,$E26&lt;0,$E26&gt;=1),"",IFERROR($D26/(1-$E26),""))</f>
        <v/>
      </c>
      <c r="G26" s="43">
        <f>IF(OR($F26="",$C26="",$C26&lt;=0),"",IFERROR(ROUNDUP($F26/$C26,0),""))</f>
        <v/>
      </c>
      <c r="H26" s="45">
        <f>IF(OR($G26="",$B26="",$B26&lt;=0),"",IFERROR($G26/$B26,""))</f>
        <v/>
      </c>
      <c r="I26" s="15">
        <f>IF($A26="","",IF($B$3="","Missing period",IF($D26="","Missing cost input",IF(COUNTIFS('Cost Inputs'!$A$5:$A$104,$A26,'Cost Inputs'!$B$5:$B$104,$B$3,'Cost Inputs'!$E$5:$E$104,"Review")&gt;0,"Review costs",IF($G26&gt;$B26,"Above capacity",IF($H26&gt;=Assumptions!$B$4,"Near capacity","Within capacity"))))))</f>
        <v/>
      </c>
    </row>
    <row r="27" ht="30" customHeight="1">
      <c r="A27" s="11">
        <f>IF(OR(Assumptions!A36="",Assumptions!F36&lt;&gt;"Active"),"",Assumptions!A36)</f>
        <v/>
      </c>
      <c r="B27" s="40">
        <f>IF($A27="","",Assumptions!B36)</f>
        <v/>
      </c>
      <c r="C27" s="41">
        <f>IF($A27="","",Assumptions!C36)</f>
        <v/>
      </c>
      <c r="D27" s="41">
        <f>IF(OR($A27="",$B$3=""),"",IF(COUNTIFS('Cost Inputs'!$A$5:$A$104,$A27,'Cost Inputs'!$B$5:$B$104,$B$3,'Cost Inputs'!$E$5:$E$104,"Included")+COUNTIFS('Cost Inputs'!$A$5:$A$104,$A27,'Cost Inputs'!$B$5:$B$104,$B$3,'Cost Inputs'!$E$5:$E$104,"Review")=0,"",SUMIFS('Cost Inputs'!$C$5:$C$104,'Cost Inputs'!$A$5:$A$104,$A27,'Cost Inputs'!$B$5:$B$104,$B$3,'Cost Inputs'!$E$5:$E$104,"Included")+SUMIFS('Cost Inputs'!$C$5:$C$104,'Cost Inputs'!$A$5:$A$104,$A27,'Cost Inputs'!$B$5:$B$104,$B$3,'Cost Inputs'!$E$5:$E$104,"Review")))</f>
        <v/>
      </c>
      <c r="E27" s="42">
        <f>IF($A27="","",Assumptions!D36)</f>
        <v/>
      </c>
      <c r="F27" s="41">
        <f>IF(OR($A27="",$D27="",$D27&lt;=0,$E27&lt;0,$E27&gt;=1),"",IFERROR($D27/(1-$E27),""))</f>
        <v/>
      </c>
      <c r="G27" s="40">
        <f>IF(OR($F27="",$C27="",$C27&lt;=0),"",IFERROR(ROUNDUP($F27/$C27,0),""))</f>
        <v/>
      </c>
      <c r="H27" s="42">
        <f>IF(OR($G27="",$B27="",$B27&lt;=0),"",IFERROR($G27/$B27,""))</f>
        <v/>
      </c>
      <c r="I27" s="11">
        <f>IF($A27="","",IF($B$3="","Missing period",IF($D27="","Missing cost input",IF(COUNTIFS('Cost Inputs'!$A$5:$A$104,$A27,'Cost Inputs'!$B$5:$B$104,$B$3,'Cost Inputs'!$E$5:$E$104,"Review")&gt;0,"Review costs",IF($G27&gt;$B27,"Above capacity",IF($H27&gt;=Assumptions!$B$4,"Near capacity","Within capacity"))))))</f>
        <v/>
      </c>
    </row>
    <row r="28" ht="30" customHeight="1">
      <c r="A28" s="15">
        <f>IF(OR(Assumptions!A37="",Assumptions!F37&lt;&gt;"Active"),"",Assumptions!A37)</f>
        <v/>
      </c>
      <c r="B28" s="43">
        <f>IF($A28="","",Assumptions!B37)</f>
        <v/>
      </c>
      <c r="C28" s="44">
        <f>IF($A28="","",Assumptions!C37)</f>
        <v/>
      </c>
      <c r="D28" s="44">
        <f>IF(OR($A28="",$B$3=""),"",IF(COUNTIFS('Cost Inputs'!$A$5:$A$104,$A28,'Cost Inputs'!$B$5:$B$104,$B$3,'Cost Inputs'!$E$5:$E$104,"Included")+COUNTIFS('Cost Inputs'!$A$5:$A$104,$A28,'Cost Inputs'!$B$5:$B$104,$B$3,'Cost Inputs'!$E$5:$E$104,"Review")=0,"",SUMIFS('Cost Inputs'!$C$5:$C$104,'Cost Inputs'!$A$5:$A$104,$A28,'Cost Inputs'!$B$5:$B$104,$B$3,'Cost Inputs'!$E$5:$E$104,"Included")+SUMIFS('Cost Inputs'!$C$5:$C$104,'Cost Inputs'!$A$5:$A$104,$A28,'Cost Inputs'!$B$5:$B$104,$B$3,'Cost Inputs'!$E$5:$E$104,"Review")))</f>
        <v/>
      </c>
      <c r="E28" s="45">
        <f>IF($A28="","",Assumptions!D37)</f>
        <v/>
      </c>
      <c r="F28" s="44">
        <f>IF(OR($A28="",$D28="",$D28&lt;=0,$E28&lt;0,$E28&gt;=1),"",IFERROR($D28/(1-$E28),""))</f>
        <v/>
      </c>
      <c r="G28" s="43">
        <f>IF(OR($F28="",$C28="",$C28&lt;=0),"",IFERROR(ROUNDUP($F28/$C28,0),""))</f>
        <v/>
      </c>
      <c r="H28" s="45">
        <f>IF(OR($G28="",$B28="",$B28&lt;=0),"",IFERROR($G28/$B28,""))</f>
        <v/>
      </c>
      <c r="I28" s="15">
        <f>IF($A28="","",IF($B$3="","Missing period",IF($D28="","Missing cost input",IF(COUNTIFS('Cost Inputs'!$A$5:$A$104,$A28,'Cost Inputs'!$B$5:$B$104,$B$3,'Cost Inputs'!$E$5:$E$104,"Review")&gt;0,"Review costs",IF($G28&gt;$B28,"Above capacity",IF($H28&gt;=Assumptions!$B$4,"Near capacity","Within capacity"))))))</f>
        <v/>
      </c>
    </row>
    <row r="29" ht="30" customHeight="1">
      <c r="A29" s="11">
        <f>IF(OR(Assumptions!A38="",Assumptions!F38&lt;&gt;"Active"),"",Assumptions!A38)</f>
        <v/>
      </c>
      <c r="B29" s="40">
        <f>IF($A29="","",Assumptions!B38)</f>
        <v/>
      </c>
      <c r="C29" s="41">
        <f>IF($A29="","",Assumptions!C38)</f>
        <v/>
      </c>
      <c r="D29" s="41">
        <f>IF(OR($A29="",$B$3=""),"",IF(COUNTIFS('Cost Inputs'!$A$5:$A$104,$A29,'Cost Inputs'!$B$5:$B$104,$B$3,'Cost Inputs'!$E$5:$E$104,"Included")+COUNTIFS('Cost Inputs'!$A$5:$A$104,$A29,'Cost Inputs'!$B$5:$B$104,$B$3,'Cost Inputs'!$E$5:$E$104,"Review")=0,"",SUMIFS('Cost Inputs'!$C$5:$C$104,'Cost Inputs'!$A$5:$A$104,$A29,'Cost Inputs'!$B$5:$B$104,$B$3,'Cost Inputs'!$E$5:$E$104,"Included")+SUMIFS('Cost Inputs'!$C$5:$C$104,'Cost Inputs'!$A$5:$A$104,$A29,'Cost Inputs'!$B$5:$B$104,$B$3,'Cost Inputs'!$E$5:$E$104,"Review")))</f>
        <v/>
      </c>
      <c r="E29" s="42">
        <f>IF($A29="","",Assumptions!D38)</f>
        <v/>
      </c>
      <c r="F29" s="41">
        <f>IF(OR($A29="",$D29="",$D29&lt;=0,$E29&lt;0,$E29&gt;=1),"",IFERROR($D29/(1-$E29),""))</f>
        <v/>
      </c>
      <c r="G29" s="40">
        <f>IF(OR($F29="",$C29="",$C29&lt;=0),"",IFERROR(ROUNDUP($F29/$C29,0),""))</f>
        <v/>
      </c>
      <c r="H29" s="42">
        <f>IF(OR($G29="",$B29="",$B29&lt;=0),"",IFERROR($G29/$B29,""))</f>
        <v/>
      </c>
      <c r="I29" s="11">
        <f>IF($A29="","",IF($B$3="","Missing period",IF($D29="","Missing cost input",IF(COUNTIFS('Cost Inputs'!$A$5:$A$104,$A29,'Cost Inputs'!$B$5:$B$104,$B$3,'Cost Inputs'!$E$5:$E$104,"Review")&gt;0,"Review costs",IF($G29&gt;$B29,"Above capacity",IF($H29&gt;=Assumptions!$B$4,"Near capacity","Within capacity"))))))</f>
        <v/>
      </c>
    </row>
    <row r="30" ht="30" customHeight="1">
      <c r="A30" s="15">
        <f>IF(OR(Assumptions!A39="",Assumptions!F39&lt;&gt;"Active"),"",Assumptions!A39)</f>
        <v/>
      </c>
      <c r="B30" s="43">
        <f>IF($A30="","",Assumptions!B39)</f>
        <v/>
      </c>
      <c r="C30" s="44">
        <f>IF($A30="","",Assumptions!C39)</f>
        <v/>
      </c>
      <c r="D30" s="44">
        <f>IF(OR($A30="",$B$3=""),"",IF(COUNTIFS('Cost Inputs'!$A$5:$A$104,$A30,'Cost Inputs'!$B$5:$B$104,$B$3,'Cost Inputs'!$E$5:$E$104,"Included")+COUNTIFS('Cost Inputs'!$A$5:$A$104,$A30,'Cost Inputs'!$B$5:$B$104,$B$3,'Cost Inputs'!$E$5:$E$104,"Review")=0,"",SUMIFS('Cost Inputs'!$C$5:$C$104,'Cost Inputs'!$A$5:$A$104,$A30,'Cost Inputs'!$B$5:$B$104,$B$3,'Cost Inputs'!$E$5:$E$104,"Included")+SUMIFS('Cost Inputs'!$C$5:$C$104,'Cost Inputs'!$A$5:$A$104,$A30,'Cost Inputs'!$B$5:$B$104,$B$3,'Cost Inputs'!$E$5:$E$104,"Review")))</f>
        <v/>
      </c>
      <c r="E30" s="45">
        <f>IF($A30="","",Assumptions!D39)</f>
        <v/>
      </c>
      <c r="F30" s="44">
        <f>IF(OR($A30="",$D30="",$D30&lt;=0,$E30&lt;0,$E30&gt;=1),"",IFERROR($D30/(1-$E30),""))</f>
        <v/>
      </c>
      <c r="G30" s="43">
        <f>IF(OR($F30="",$C30="",$C30&lt;=0),"",IFERROR(ROUNDUP($F30/$C30,0),""))</f>
        <v/>
      </c>
      <c r="H30" s="45">
        <f>IF(OR($G30="",$B30="",$B30&lt;=0),"",IFERROR($G30/$B30,""))</f>
        <v/>
      </c>
      <c r="I30" s="15">
        <f>IF($A30="","",IF($B$3="","Missing period",IF($D30="","Missing cost input",IF(COUNTIFS('Cost Inputs'!$A$5:$A$104,$A30,'Cost Inputs'!$B$5:$B$104,$B$3,'Cost Inputs'!$E$5:$E$104,"Review")&gt;0,"Review costs",IF($G30&gt;$B30,"Above capacity",IF($H30&gt;=Assumptions!$B$4,"Near capacity","Within capacity"))))))</f>
        <v/>
      </c>
    </row>
    <row r="31" ht="30" customHeight="1">
      <c r="A31" s="11">
        <f>IF(OR(Assumptions!A40="",Assumptions!F40&lt;&gt;"Active"),"",Assumptions!A40)</f>
        <v/>
      </c>
      <c r="B31" s="40">
        <f>IF($A31="","",Assumptions!B40)</f>
        <v/>
      </c>
      <c r="C31" s="41">
        <f>IF($A31="","",Assumptions!C40)</f>
        <v/>
      </c>
      <c r="D31" s="41">
        <f>IF(OR($A31="",$B$3=""),"",IF(COUNTIFS('Cost Inputs'!$A$5:$A$104,$A31,'Cost Inputs'!$B$5:$B$104,$B$3,'Cost Inputs'!$E$5:$E$104,"Included")+COUNTIFS('Cost Inputs'!$A$5:$A$104,$A31,'Cost Inputs'!$B$5:$B$104,$B$3,'Cost Inputs'!$E$5:$E$104,"Review")=0,"",SUMIFS('Cost Inputs'!$C$5:$C$104,'Cost Inputs'!$A$5:$A$104,$A31,'Cost Inputs'!$B$5:$B$104,$B$3,'Cost Inputs'!$E$5:$E$104,"Included")+SUMIFS('Cost Inputs'!$C$5:$C$104,'Cost Inputs'!$A$5:$A$104,$A31,'Cost Inputs'!$B$5:$B$104,$B$3,'Cost Inputs'!$E$5:$E$104,"Review")))</f>
        <v/>
      </c>
      <c r="E31" s="42">
        <f>IF($A31="","",Assumptions!D40)</f>
        <v/>
      </c>
      <c r="F31" s="41">
        <f>IF(OR($A31="",$D31="",$D31&lt;=0,$E31&lt;0,$E31&gt;=1),"",IFERROR($D31/(1-$E31),""))</f>
        <v/>
      </c>
      <c r="G31" s="40">
        <f>IF(OR($F31="",$C31="",$C31&lt;=0),"",IFERROR(ROUNDUP($F31/$C31,0),""))</f>
        <v/>
      </c>
      <c r="H31" s="42">
        <f>IF(OR($G31="",$B31="",$B31&lt;=0),"",IFERROR($G31/$B31,""))</f>
        <v/>
      </c>
      <c r="I31" s="11">
        <f>IF($A31="","",IF($B$3="","Missing period",IF($D31="","Missing cost input",IF(COUNTIFS('Cost Inputs'!$A$5:$A$104,$A31,'Cost Inputs'!$B$5:$B$104,$B$3,'Cost Inputs'!$E$5:$E$104,"Review")&gt;0,"Review costs",IF($G31&gt;$B31,"Above capacity",IF($H31&gt;=Assumptions!$B$4,"Near capacity","Within capacity"))))))</f>
        <v/>
      </c>
    </row>
    <row r="32" ht="30" customHeight="1">
      <c r="A32" s="15">
        <f>IF(OR(Assumptions!A41="",Assumptions!F41&lt;&gt;"Active"),"",Assumptions!A41)</f>
        <v/>
      </c>
      <c r="B32" s="43">
        <f>IF($A32="","",Assumptions!B41)</f>
        <v/>
      </c>
      <c r="C32" s="44">
        <f>IF($A32="","",Assumptions!C41)</f>
        <v/>
      </c>
      <c r="D32" s="44">
        <f>IF(OR($A32="",$B$3=""),"",IF(COUNTIFS('Cost Inputs'!$A$5:$A$104,$A32,'Cost Inputs'!$B$5:$B$104,$B$3,'Cost Inputs'!$E$5:$E$104,"Included")+COUNTIFS('Cost Inputs'!$A$5:$A$104,$A32,'Cost Inputs'!$B$5:$B$104,$B$3,'Cost Inputs'!$E$5:$E$104,"Review")=0,"",SUMIFS('Cost Inputs'!$C$5:$C$104,'Cost Inputs'!$A$5:$A$104,$A32,'Cost Inputs'!$B$5:$B$104,$B$3,'Cost Inputs'!$E$5:$E$104,"Included")+SUMIFS('Cost Inputs'!$C$5:$C$104,'Cost Inputs'!$A$5:$A$104,$A32,'Cost Inputs'!$B$5:$B$104,$B$3,'Cost Inputs'!$E$5:$E$104,"Review")))</f>
        <v/>
      </c>
      <c r="E32" s="45">
        <f>IF($A32="","",Assumptions!D41)</f>
        <v/>
      </c>
      <c r="F32" s="44">
        <f>IF(OR($A32="",$D32="",$D32&lt;=0,$E32&lt;0,$E32&gt;=1),"",IFERROR($D32/(1-$E32),""))</f>
        <v/>
      </c>
      <c r="G32" s="43">
        <f>IF(OR($F32="",$C32="",$C32&lt;=0),"",IFERROR(ROUNDUP($F32/$C32,0),""))</f>
        <v/>
      </c>
      <c r="H32" s="45">
        <f>IF(OR($G32="",$B32="",$B32&lt;=0),"",IFERROR($G32/$B32,""))</f>
        <v/>
      </c>
      <c r="I32" s="15">
        <f>IF($A32="","",IF($B$3="","Missing period",IF($D32="","Missing cost input",IF(COUNTIFS('Cost Inputs'!$A$5:$A$104,$A32,'Cost Inputs'!$B$5:$B$104,$B$3,'Cost Inputs'!$E$5:$E$104,"Review")&gt;0,"Review costs",IF($G32&gt;$B32,"Above capacity",IF($H32&gt;=Assumptions!$B$4,"Near capacity","Within capacity"))))))</f>
        <v/>
      </c>
    </row>
    <row r="33" ht="30" customHeight="1">
      <c r="A33" s="11">
        <f>IF(OR(Assumptions!A42="",Assumptions!F42&lt;&gt;"Active"),"",Assumptions!A42)</f>
        <v/>
      </c>
      <c r="B33" s="40">
        <f>IF($A33="","",Assumptions!B42)</f>
        <v/>
      </c>
      <c r="C33" s="41">
        <f>IF($A33="","",Assumptions!C42)</f>
        <v/>
      </c>
      <c r="D33" s="41">
        <f>IF(OR($A33="",$B$3=""),"",IF(COUNTIFS('Cost Inputs'!$A$5:$A$104,$A33,'Cost Inputs'!$B$5:$B$104,$B$3,'Cost Inputs'!$E$5:$E$104,"Included")+COUNTIFS('Cost Inputs'!$A$5:$A$104,$A33,'Cost Inputs'!$B$5:$B$104,$B$3,'Cost Inputs'!$E$5:$E$104,"Review")=0,"",SUMIFS('Cost Inputs'!$C$5:$C$104,'Cost Inputs'!$A$5:$A$104,$A33,'Cost Inputs'!$B$5:$B$104,$B$3,'Cost Inputs'!$E$5:$E$104,"Included")+SUMIFS('Cost Inputs'!$C$5:$C$104,'Cost Inputs'!$A$5:$A$104,$A33,'Cost Inputs'!$B$5:$B$104,$B$3,'Cost Inputs'!$E$5:$E$104,"Review")))</f>
        <v/>
      </c>
      <c r="E33" s="42">
        <f>IF($A33="","",Assumptions!D42)</f>
        <v/>
      </c>
      <c r="F33" s="41">
        <f>IF(OR($A33="",$D33="",$D33&lt;=0,$E33&lt;0,$E33&gt;=1),"",IFERROR($D33/(1-$E33),""))</f>
        <v/>
      </c>
      <c r="G33" s="40">
        <f>IF(OR($F33="",$C33="",$C33&lt;=0),"",IFERROR(ROUNDUP($F33/$C33,0),""))</f>
        <v/>
      </c>
      <c r="H33" s="42">
        <f>IF(OR($G33="",$B33="",$B33&lt;=0),"",IFERROR($G33/$B33,""))</f>
        <v/>
      </c>
      <c r="I33" s="11">
        <f>IF($A33="","",IF($B$3="","Missing period",IF($D33="","Missing cost input",IF(COUNTIFS('Cost Inputs'!$A$5:$A$104,$A33,'Cost Inputs'!$B$5:$B$104,$B$3,'Cost Inputs'!$E$5:$E$104,"Review")&gt;0,"Review costs",IF($G33&gt;$B33,"Above capacity",IF($H33&gt;=Assumptions!$B$4,"Near capacity","Within capacity"))))))</f>
        <v/>
      </c>
    </row>
    <row r="34" ht="30" customHeight="1">
      <c r="A34" s="15">
        <f>IF(OR(Assumptions!A43="",Assumptions!F43&lt;&gt;"Active"),"",Assumptions!A43)</f>
        <v/>
      </c>
      <c r="B34" s="43">
        <f>IF($A34="","",Assumptions!B43)</f>
        <v/>
      </c>
      <c r="C34" s="44">
        <f>IF($A34="","",Assumptions!C43)</f>
        <v/>
      </c>
      <c r="D34" s="44">
        <f>IF(OR($A34="",$B$3=""),"",IF(COUNTIFS('Cost Inputs'!$A$5:$A$104,$A34,'Cost Inputs'!$B$5:$B$104,$B$3,'Cost Inputs'!$E$5:$E$104,"Included")+COUNTIFS('Cost Inputs'!$A$5:$A$104,$A34,'Cost Inputs'!$B$5:$B$104,$B$3,'Cost Inputs'!$E$5:$E$104,"Review")=0,"",SUMIFS('Cost Inputs'!$C$5:$C$104,'Cost Inputs'!$A$5:$A$104,$A34,'Cost Inputs'!$B$5:$B$104,$B$3,'Cost Inputs'!$E$5:$E$104,"Included")+SUMIFS('Cost Inputs'!$C$5:$C$104,'Cost Inputs'!$A$5:$A$104,$A34,'Cost Inputs'!$B$5:$B$104,$B$3,'Cost Inputs'!$E$5:$E$104,"Review")))</f>
        <v/>
      </c>
      <c r="E34" s="45">
        <f>IF($A34="","",Assumptions!D43)</f>
        <v/>
      </c>
      <c r="F34" s="44">
        <f>IF(OR($A34="",$D34="",$D34&lt;=0,$E34&lt;0,$E34&gt;=1),"",IFERROR($D34/(1-$E34),""))</f>
        <v/>
      </c>
      <c r="G34" s="43">
        <f>IF(OR($F34="",$C34="",$C34&lt;=0),"",IFERROR(ROUNDUP($F34/$C34,0),""))</f>
        <v/>
      </c>
      <c r="H34" s="45">
        <f>IF(OR($G34="",$B34="",$B34&lt;=0),"",IFERROR($G34/$B34,""))</f>
        <v/>
      </c>
      <c r="I34" s="15">
        <f>IF($A34="","",IF($B$3="","Missing period",IF($D34="","Missing cost input",IF(COUNTIFS('Cost Inputs'!$A$5:$A$104,$A34,'Cost Inputs'!$B$5:$B$104,$B$3,'Cost Inputs'!$E$5:$E$104,"Review")&gt;0,"Review costs",IF($G34&gt;$B34,"Above capacity",IF($H34&gt;=Assumptions!$B$4,"Near capacity","Within capacity"))))))</f>
        <v/>
      </c>
    </row>
    <row r="35" ht="30" customHeight="1">
      <c r="A35" s="11">
        <f>IF(OR(Assumptions!A44="",Assumptions!F44&lt;&gt;"Active"),"",Assumptions!A44)</f>
        <v/>
      </c>
      <c r="B35" s="40">
        <f>IF($A35="","",Assumptions!B44)</f>
        <v/>
      </c>
      <c r="C35" s="41">
        <f>IF($A35="","",Assumptions!C44)</f>
        <v/>
      </c>
      <c r="D35" s="41">
        <f>IF(OR($A35="",$B$3=""),"",IF(COUNTIFS('Cost Inputs'!$A$5:$A$104,$A35,'Cost Inputs'!$B$5:$B$104,$B$3,'Cost Inputs'!$E$5:$E$104,"Included")+COUNTIFS('Cost Inputs'!$A$5:$A$104,$A35,'Cost Inputs'!$B$5:$B$104,$B$3,'Cost Inputs'!$E$5:$E$104,"Review")=0,"",SUMIFS('Cost Inputs'!$C$5:$C$104,'Cost Inputs'!$A$5:$A$104,$A35,'Cost Inputs'!$B$5:$B$104,$B$3,'Cost Inputs'!$E$5:$E$104,"Included")+SUMIFS('Cost Inputs'!$C$5:$C$104,'Cost Inputs'!$A$5:$A$104,$A35,'Cost Inputs'!$B$5:$B$104,$B$3,'Cost Inputs'!$E$5:$E$104,"Review")))</f>
        <v/>
      </c>
      <c r="E35" s="42">
        <f>IF($A35="","",Assumptions!D44)</f>
        <v/>
      </c>
      <c r="F35" s="41">
        <f>IF(OR($A35="",$D35="",$D35&lt;=0,$E35&lt;0,$E35&gt;=1),"",IFERROR($D35/(1-$E35),""))</f>
        <v/>
      </c>
      <c r="G35" s="40">
        <f>IF(OR($F35="",$C35="",$C35&lt;=0),"",IFERROR(ROUNDUP($F35/$C35,0),""))</f>
        <v/>
      </c>
      <c r="H35" s="42">
        <f>IF(OR($G35="",$B35="",$B35&lt;=0),"",IFERROR($G35/$B35,""))</f>
        <v/>
      </c>
      <c r="I35" s="11">
        <f>IF($A35="","",IF($B$3="","Missing period",IF($D35="","Missing cost input",IF(COUNTIFS('Cost Inputs'!$A$5:$A$104,$A35,'Cost Inputs'!$B$5:$B$104,$B$3,'Cost Inputs'!$E$5:$E$104,"Review")&gt;0,"Review costs",IF($G35&gt;$B35,"Above capacity",IF($H35&gt;=Assumptions!$B$4,"Near capacity","Within capacity"))))))</f>
        <v/>
      </c>
    </row>
    <row r="36" ht="30" customHeight="1">
      <c r="A36" s="15">
        <f>IF(OR(Assumptions!A45="",Assumptions!F45&lt;&gt;"Active"),"",Assumptions!A45)</f>
        <v/>
      </c>
      <c r="B36" s="43">
        <f>IF($A36="","",Assumptions!B45)</f>
        <v/>
      </c>
      <c r="C36" s="44">
        <f>IF($A36="","",Assumptions!C45)</f>
        <v/>
      </c>
      <c r="D36" s="44">
        <f>IF(OR($A36="",$B$3=""),"",IF(COUNTIFS('Cost Inputs'!$A$5:$A$104,$A36,'Cost Inputs'!$B$5:$B$104,$B$3,'Cost Inputs'!$E$5:$E$104,"Included")+COUNTIFS('Cost Inputs'!$A$5:$A$104,$A36,'Cost Inputs'!$B$5:$B$104,$B$3,'Cost Inputs'!$E$5:$E$104,"Review")=0,"",SUMIFS('Cost Inputs'!$C$5:$C$104,'Cost Inputs'!$A$5:$A$104,$A36,'Cost Inputs'!$B$5:$B$104,$B$3,'Cost Inputs'!$E$5:$E$104,"Included")+SUMIFS('Cost Inputs'!$C$5:$C$104,'Cost Inputs'!$A$5:$A$104,$A36,'Cost Inputs'!$B$5:$B$104,$B$3,'Cost Inputs'!$E$5:$E$104,"Review")))</f>
        <v/>
      </c>
      <c r="E36" s="45">
        <f>IF($A36="","",Assumptions!D45)</f>
        <v/>
      </c>
      <c r="F36" s="44">
        <f>IF(OR($A36="",$D36="",$D36&lt;=0,$E36&lt;0,$E36&gt;=1),"",IFERROR($D36/(1-$E36),""))</f>
        <v/>
      </c>
      <c r="G36" s="43">
        <f>IF(OR($F36="",$C36="",$C36&lt;=0),"",IFERROR(ROUNDUP($F36/$C36,0),""))</f>
        <v/>
      </c>
      <c r="H36" s="45">
        <f>IF(OR($G36="",$B36="",$B36&lt;=0),"",IFERROR($G36/$B36,""))</f>
        <v/>
      </c>
      <c r="I36" s="15">
        <f>IF($A36="","",IF($B$3="","Missing period",IF($D36="","Missing cost input",IF(COUNTIFS('Cost Inputs'!$A$5:$A$104,$A36,'Cost Inputs'!$B$5:$B$104,$B$3,'Cost Inputs'!$E$5:$E$104,"Review")&gt;0,"Review costs",IF($G36&gt;$B36,"Above capacity",IF($H36&gt;=Assumptions!$B$4,"Near capacity","Within capacity"))))))</f>
        <v/>
      </c>
    </row>
    <row r="37" ht="30" customHeight="1">
      <c r="A37" s="11">
        <f>IF(OR(Assumptions!A46="",Assumptions!F46&lt;&gt;"Active"),"",Assumptions!A46)</f>
        <v/>
      </c>
      <c r="B37" s="40">
        <f>IF($A37="","",Assumptions!B46)</f>
        <v/>
      </c>
      <c r="C37" s="41">
        <f>IF($A37="","",Assumptions!C46)</f>
        <v/>
      </c>
      <c r="D37" s="41">
        <f>IF(OR($A37="",$B$3=""),"",IF(COUNTIFS('Cost Inputs'!$A$5:$A$104,$A37,'Cost Inputs'!$B$5:$B$104,$B$3,'Cost Inputs'!$E$5:$E$104,"Included")+COUNTIFS('Cost Inputs'!$A$5:$A$104,$A37,'Cost Inputs'!$B$5:$B$104,$B$3,'Cost Inputs'!$E$5:$E$104,"Review")=0,"",SUMIFS('Cost Inputs'!$C$5:$C$104,'Cost Inputs'!$A$5:$A$104,$A37,'Cost Inputs'!$B$5:$B$104,$B$3,'Cost Inputs'!$E$5:$E$104,"Included")+SUMIFS('Cost Inputs'!$C$5:$C$104,'Cost Inputs'!$A$5:$A$104,$A37,'Cost Inputs'!$B$5:$B$104,$B$3,'Cost Inputs'!$E$5:$E$104,"Review")))</f>
        <v/>
      </c>
      <c r="E37" s="42">
        <f>IF($A37="","",Assumptions!D46)</f>
        <v/>
      </c>
      <c r="F37" s="41">
        <f>IF(OR($A37="",$D37="",$D37&lt;=0,$E37&lt;0,$E37&gt;=1),"",IFERROR($D37/(1-$E37),""))</f>
        <v/>
      </c>
      <c r="G37" s="40">
        <f>IF(OR($F37="",$C37="",$C37&lt;=0),"",IFERROR(ROUNDUP($F37/$C37,0),""))</f>
        <v/>
      </c>
      <c r="H37" s="42">
        <f>IF(OR($G37="",$B37="",$B37&lt;=0),"",IFERROR($G37/$B37,""))</f>
        <v/>
      </c>
      <c r="I37" s="11">
        <f>IF($A37="","",IF($B$3="","Missing period",IF($D37="","Missing cost input",IF(COUNTIFS('Cost Inputs'!$A$5:$A$104,$A37,'Cost Inputs'!$B$5:$B$104,$B$3,'Cost Inputs'!$E$5:$E$104,"Review")&gt;0,"Review costs",IF($G37&gt;$B37,"Above capacity",IF($H37&gt;=Assumptions!$B$4,"Near capacity","Within capacity"))))))</f>
        <v/>
      </c>
    </row>
    <row r="38" ht="30" customHeight="1">
      <c r="A38" s="15">
        <f>IF(OR(Assumptions!A47="",Assumptions!F47&lt;&gt;"Active"),"",Assumptions!A47)</f>
        <v/>
      </c>
      <c r="B38" s="43">
        <f>IF($A38="","",Assumptions!B47)</f>
        <v/>
      </c>
      <c r="C38" s="44">
        <f>IF($A38="","",Assumptions!C47)</f>
        <v/>
      </c>
      <c r="D38" s="44">
        <f>IF(OR($A38="",$B$3=""),"",IF(COUNTIFS('Cost Inputs'!$A$5:$A$104,$A38,'Cost Inputs'!$B$5:$B$104,$B$3,'Cost Inputs'!$E$5:$E$104,"Included")+COUNTIFS('Cost Inputs'!$A$5:$A$104,$A38,'Cost Inputs'!$B$5:$B$104,$B$3,'Cost Inputs'!$E$5:$E$104,"Review")=0,"",SUMIFS('Cost Inputs'!$C$5:$C$104,'Cost Inputs'!$A$5:$A$104,$A38,'Cost Inputs'!$B$5:$B$104,$B$3,'Cost Inputs'!$E$5:$E$104,"Included")+SUMIFS('Cost Inputs'!$C$5:$C$104,'Cost Inputs'!$A$5:$A$104,$A38,'Cost Inputs'!$B$5:$B$104,$B$3,'Cost Inputs'!$E$5:$E$104,"Review")))</f>
        <v/>
      </c>
      <c r="E38" s="45">
        <f>IF($A38="","",Assumptions!D47)</f>
        <v/>
      </c>
      <c r="F38" s="44">
        <f>IF(OR($A38="",$D38="",$D38&lt;=0,$E38&lt;0,$E38&gt;=1),"",IFERROR($D38/(1-$E38),""))</f>
        <v/>
      </c>
      <c r="G38" s="43">
        <f>IF(OR($F38="",$C38="",$C38&lt;=0),"",IFERROR(ROUNDUP($F38/$C38,0),""))</f>
        <v/>
      </c>
      <c r="H38" s="45">
        <f>IF(OR($G38="",$B38="",$B38&lt;=0),"",IFERROR($G38/$B38,""))</f>
        <v/>
      </c>
      <c r="I38" s="15">
        <f>IF($A38="","",IF($B$3="","Missing period",IF($D38="","Missing cost input",IF(COUNTIFS('Cost Inputs'!$A$5:$A$104,$A38,'Cost Inputs'!$B$5:$B$104,$B$3,'Cost Inputs'!$E$5:$E$104,"Review")&gt;0,"Review costs",IF($G38&gt;$B38,"Above capacity",IF($H38&gt;=Assumptions!$B$4,"Near capacity","Within capacity"))))))</f>
        <v/>
      </c>
    </row>
    <row r="39" ht="30" customHeight="1">
      <c r="A39" s="11">
        <f>IF(OR(Assumptions!A48="",Assumptions!F48&lt;&gt;"Active"),"",Assumptions!A48)</f>
        <v/>
      </c>
      <c r="B39" s="40">
        <f>IF($A39="","",Assumptions!B48)</f>
        <v/>
      </c>
      <c r="C39" s="41">
        <f>IF($A39="","",Assumptions!C48)</f>
        <v/>
      </c>
      <c r="D39" s="41">
        <f>IF(OR($A39="",$B$3=""),"",IF(COUNTIFS('Cost Inputs'!$A$5:$A$104,$A39,'Cost Inputs'!$B$5:$B$104,$B$3,'Cost Inputs'!$E$5:$E$104,"Included")+COUNTIFS('Cost Inputs'!$A$5:$A$104,$A39,'Cost Inputs'!$B$5:$B$104,$B$3,'Cost Inputs'!$E$5:$E$104,"Review")=0,"",SUMIFS('Cost Inputs'!$C$5:$C$104,'Cost Inputs'!$A$5:$A$104,$A39,'Cost Inputs'!$B$5:$B$104,$B$3,'Cost Inputs'!$E$5:$E$104,"Included")+SUMIFS('Cost Inputs'!$C$5:$C$104,'Cost Inputs'!$A$5:$A$104,$A39,'Cost Inputs'!$B$5:$B$104,$B$3,'Cost Inputs'!$E$5:$E$104,"Review")))</f>
        <v/>
      </c>
      <c r="E39" s="42">
        <f>IF($A39="","",Assumptions!D48)</f>
        <v/>
      </c>
      <c r="F39" s="41">
        <f>IF(OR($A39="",$D39="",$D39&lt;=0,$E39&lt;0,$E39&gt;=1),"",IFERROR($D39/(1-$E39),""))</f>
        <v/>
      </c>
      <c r="G39" s="40">
        <f>IF(OR($F39="",$C39="",$C39&lt;=0),"",IFERROR(ROUNDUP($F39/$C39,0),""))</f>
        <v/>
      </c>
      <c r="H39" s="42">
        <f>IF(OR($G39="",$B39="",$B39&lt;=0),"",IFERROR($G39/$B39,""))</f>
        <v/>
      </c>
      <c r="I39" s="11">
        <f>IF($A39="","",IF($B$3="","Missing period",IF($D39="","Missing cost input",IF(COUNTIFS('Cost Inputs'!$A$5:$A$104,$A39,'Cost Inputs'!$B$5:$B$104,$B$3,'Cost Inputs'!$E$5:$E$104,"Review")&gt;0,"Review costs",IF($G39&gt;$B39,"Above capacity",IF($H39&gt;=Assumptions!$B$4,"Near capacity","Within capacity"))))))</f>
        <v/>
      </c>
    </row>
    <row r="40" ht="30" customHeight="1">
      <c r="A40" s="15">
        <f>IF(OR(Assumptions!A49="",Assumptions!F49&lt;&gt;"Active"),"",Assumptions!A49)</f>
        <v/>
      </c>
      <c r="B40" s="43">
        <f>IF($A40="","",Assumptions!B49)</f>
        <v/>
      </c>
      <c r="C40" s="44">
        <f>IF($A40="","",Assumptions!C49)</f>
        <v/>
      </c>
      <c r="D40" s="44">
        <f>IF(OR($A40="",$B$3=""),"",IF(COUNTIFS('Cost Inputs'!$A$5:$A$104,$A40,'Cost Inputs'!$B$5:$B$104,$B$3,'Cost Inputs'!$E$5:$E$104,"Included")+COUNTIFS('Cost Inputs'!$A$5:$A$104,$A40,'Cost Inputs'!$B$5:$B$104,$B$3,'Cost Inputs'!$E$5:$E$104,"Review")=0,"",SUMIFS('Cost Inputs'!$C$5:$C$104,'Cost Inputs'!$A$5:$A$104,$A40,'Cost Inputs'!$B$5:$B$104,$B$3,'Cost Inputs'!$E$5:$E$104,"Included")+SUMIFS('Cost Inputs'!$C$5:$C$104,'Cost Inputs'!$A$5:$A$104,$A40,'Cost Inputs'!$B$5:$B$104,$B$3,'Cost Inputs'!$E$5:$E$104,"Review")))</f>
        <v/>
      </c>
      <c r="E40" s="45">
        <f>IF($A40="","",Assumptions!D49)</f>
        <v/>
      </c>
      <c r="F40" s="44">
        <f>IF(OR($A40="",$D40="",$D40&lt;=0,$E40&lt;0,$E40&gt;=1),"",IFERROR($D40/(1-$E40),""))</f>
        <v/>
      </c>
      <c r="G40" s="43">
        <f>IF(OR($F40="",$C40="",$C40&lt;=0),"",IFERROR(ROUNDUP($F40/$C40,0),""))</f>
        <v/>
      </c>
      <c r="H40" s="45">
        <f>IF(OR($G40="",$B40="",$B40&lt;=0),"",IFERROR($G40/$B40,""))</f>
        <v/>
      </c>
      <c r="I40" s="15">
        <f>IF($A40="","",IF($B$3="","Missing period",IF($D40="","Missing cost input",IF(COUNTIFS('Cost Inputs'!$A$5:$A$104,$A40,'Cost Inputs'!$B$5:$B$104,$B$3,'Cost Inputs'!$E$5:$E$104,"Review")&gt;0,"Review costs",IF($G40&gt;$B40,"Above capacity",IF($H40&gt;=Assumptions!$B$4,"Near capacity","Within capacity"))))))</f>
        <v/>
      </c>
    </row>
    <row r="41" ht="30" customHeight="1">
      <c r="A41" s="11">
        <f>IF(OR(Assumptions!A50="",Assumptions!F50&lt;&gt;"Active"),"",Assumptions!A50)</f>
        <v/>
      </c>
      <c r="B41" s="40">
        <f>IF($A41="","",Assumptions!B50)</f>
        <v/>
      </c>
      <c r="C41" s="41">
        <f>IF($A41="","",Assumptions!C50)</f>
        <v/>
      </c>
      <c r="D41" s="41">
        <f>IF(OR($A41="",$B$3=""),"",IF(COUNTIFS('Cost Inputs'!$A$5:$A$104,$A41,'Cost Inputs'!$B$5:$B$104,$B$3,'Cost Inputs'!$E$5:$E$104,"Included")+COUNTIFS('Cost Inputs'!$A$5:$A$104,$A41,'Cost Inputs'!$B$5:$B$104,$B$3,'Cost Inputs'!$E$5:$E$104,"Review")=0,"",SUMIFS('Cost Inputs'!$C$5:$C$104,'Cost Inputs'!$A$5:$A$104,$A41,'Cost Inputs'!$B$5:$B$104,$B$3,'Cost Inputs'!$E$5:$E$104,"Included")+SUMIFS('Cost Inputs'!$C$5:$C$104,'Cost Inputs'!$A$5:$A$104,$A41,'Cost Inputs'!$B$5:$B$104,$B$3,'Cost Inputs'!$E$5:$E$104,"Review")))</f>
        <v/>
      </c>
      <c r="E41" s="42">
        <f>IF($A41="","",Assumptions!D50)</f>
        <v/>
      </c>
      <c r="F41" s="41">
        <f>IF(OR($A41="",$D41="",$D41&lt;=0,$E41&lt;0,$E41&gt;=1),"",IFERROR($D41/(1-$E41),""))</f>
        <v/>
      </c>
      <c r="G41" s="40">
        <f>IF(OR($F41="",$C41="",$C41&lt;=0),"",IFERROR(ROUNDUP($F41/$C41,0),""))</f>
        <v/>
      </c>
      <c r="H41" s="42">
        <f>IF(OR($G41="",$B41="",$B41&lt;=0),"",IFERROR($G41/$B41,""))</f>
        <v/>
      </c>
      <c r="I41" s="11">
        <f>IF($A41="","",IF($B$3="","Missing period",IF($D41="","Missing cost input",IF(COUNTIFS('Cost Inputs'!$A$5:$A$104,$A41,'Cost Inputs'!$B$5:$B$104,$B$3,'Cost Inputs'!$E$5:$E$104,"Review")&gt;0,"Review costs",IF($G41&gt;$B41,"Above capacity",IF($H41&gt;=Assumptions!$B$4,"Near capacity","Within capacity"))))))</f>
        <v/>
      </c>
    </row>
    <row r="42" ht="30" customHeight="1">
      <c r="A42" s="15">
        <f>IF(OR(Assumptions!A51="",Assumptions!F51&lt;&gt;"Active"),"",Assumptions!A51)</f>
        <v/>
      </c>
      <c r="B42" s="43">
        <f>IF($A42="","",Assumptions!B51)</f>
        <v/>
      </c>
      <c r="C42" s="44">
        <f>IF($A42="","",Assumptions!C51)</f>
        <v/>
      </c>
      <c r="D42" s="44">
        <f>IF(OR($A42="",$B$3=""),"",IF(COUNTIFS('Cost Inputs'!$A$5:$A$104,$A42,'Cost Inputs'!$B$5:$B$104,$B$3,'Cost Inputs'!$E$5:$E$104,"Included")+COUNTIFS('Cost Inputs'!$A$5:$A$104,$A42,'Cost Inputs'!$B$5:$B$104,$B$3,'Cost Inputs'!$E$5:$E$104,"Review")=0,"",SUMIFS('Cost Inputs'!$C$5:$C$104,'Cost Inputs'!$A$5:$A$104,$A42,'Cost Inputs'!$B$5:$B$104,$B$3,'Cost Inputs'!$E$5:$E$104,"Included")+SUMIFS('Cost Inputs'!$C$5:$C$104,'Cost Inputs'!$A$5:$A$104,$A42,'Cost Inputs'!$B$5:$B$104,$B$3,'Cost Inputs'!$E$5:$E$104,"Review")))</f>
        <v/>
      </c>
      <c r="E42" s="45">
        <f>IF($A42="","",Assumptions!D51)</f>
        <v/>
      </c>
      <c r="F42" s="44">
        <f>IF(OR($A42="",$D42="",$D42&lt;=0,$E42&lt;0,$E42&gt;=1),"",IFERROR($D42/(1-$E42),""))</f>
        <v/>
      </c>
      <c r="G42" s="43">
        <f>IF(OR($F42="",$C42="",$C42&lt;=0),"",IFERROR(ROUNDUP($F42/$C42,0),""))</f>
        <v/>
      </c>
      <c r="H42" s="45">
        <f>IF(OR($G42="",$B42="",$B42&lt;=0),"",IFERROR($G42/$B42,""))</f>
        <v/>
      </c>
      <c r="I42" s="15">
        <f>IF($A42="","",IF($B$3="","Missing period",IF($D42="","Missing cost input",IF(COUNTIFS('Cost Inputs'!$A$5:$A$104,$A42,'Cost Inputs'!$B$5:$B$104,$B$3,'Cost Inputs'!$E$5:$E$104,"Review")&gt;0,"Review costs",IF($G42&gt;$B42,"Above capacity",IF($H42&gt;=Assumptions!$B$4,"Near capacity","Within capacity"))))))</f>
        <v/>
      </c>
    </row>
    <row r="43" ht="30" customHeight="1">
      <c r="A43" s="11">
        <f>IF(OR(Assumptions!A52="",Assumptions!F52&lt;&gt;"Active"),"",Assumptions!A52)</f>
        <v/>
      </c>
      <c r="B43" s="40">
        <f>IF($A43="","",Assumptions!B52)</f>
        <v/>
      </c>
      <c r="C43" s="41">
        <f>IF($A43="","",Assumptions!C52)</f>
        <v/>
      </c>
      <c r="D43" s="41">
        <f>IF(OR($A43="",$B$3=""),"",IF(COUNTIFS('Cost Inputs'!$A$5:$A$104,$A43,'Cost Inputs'!$B$5:$B$104,$B$3,'Cost Inputs'!$E$5:$E$104,"Included")+COUNTIFS('Cost Inputs'!$A$5:$A$104,$A43,'Cost Inputs'!$B$5:$B$104,$B$3,'Cost Inputs'!$E$5:$E$104,"Review")=0,"",SUMIFS('Cost Inputs'!$C$5:$C$104,'Cost Inputs'!$A$5:$A$104,$A43,'Cost Inputs'!$B$5:$B$104,$B$3,'Cost Inputs'!$E$5:$E$104,"Included")+SUMIFS('Cost Inputs'!$C$5:$C$104,'Cost Inputs'!$A$5:$A$104,$A43,'Cost Inputs'!$B$5:$B$104,$B$3,'Cost Inputs'!$E$5:$E$104,"Review")))</f>
        <v/>
      </c>
      <c r="E43" s="42">
        <f>IF($A43="","",Assumptions!D52)</f>
        <v/>
      </c>
      <c r="F43" s="41">
        <f>IF(OR($A43="",$D43="",$D43&lt;=0,$E43&lt;0,$E43&gt;=1),"",IFERROR($D43/(1-$E43),""))</f>
        <v/>
      </c>
      <c r="G43" s="40">
        <f>IF(OR($F43="",$C43="",$C43&lt;=0),"",IFERROR(ROUNDUP($F43/$C43,0),""))</f>
        <v/>
      </c>
      <c r="H43" s="42">
        <f>IF(OR($G43="",$B43="",$B43&lt;=0),"",IFERROR($G43/$B43,""))</f>
        <v/>
      </c>
      <c r="I43" s="11">
        <f>IF($A43="","",IF($B$3="","Missing period",IF($D43="","Missing cost input",IF(COUNTIFS('Cost Inputs'!$A$5:$A$104,$A43,'Cost Inputs'!$B$5:$B$104,$B$3,'Cost Inputs'!$E$5:$E$104,"Review")&gt;0,"Review costs",IF($G43&gt;$B43,"Above capacity",IF($H43&gt;=Assumptions!$B$4,"Near capacity","Within capacity"))))))</f>
        <v/>
      </c>
    </row>
    <row r="44" ht="30" customHeight="1">
      <c r="A44" s="15">
        <f>IF(OR(Assumptions!A53="",Assumptions!F53&lt;&gt;"Active"),"",Assumptions!A53)</f>
        <v/>
      </c>
      <c r="B44" s="43">
        <f>IF($A44="","",Assumptions!B53)</f>
        <v/>
      </c>
      <c r="C44" s="44">
        <f>IF($A44="","",Assumptions!C53)</f>
        <v/>
      </c>
      <c r="D44" s="44">
        <f>IF(OR($A44="",$B$3=""),"",IF(COUNTIFS('Cost Inputs'!$A$5:$A$104,$A44,'Cost Inputs'!$B$5:$B$104,$B$3,'Cost Inputs'!$E$5:$E$104,"Included")+COUNTIFS('Cost Inputs'!$A$5:$A$104,$A44,'Cost Inputs'!$B$5:$B$104,$B$3,'Cost Inputs'!$E$5:$E$104,"Review")=0,"",SUMIFS('Cost Inputs'!$C$5:$C$104,'Cost Inputs'!$A$5:$A$104,$A44,'Cost Inputs'!$B$5:$B$104,$B$3,'Cost Inputs'!$E$5:$E$104,"Included")+SUMIFS('Cost Inputs'!$C$5:$C$104,'Cost Inputs'!$A$5:$A$104,$A44,'Cost Inputs'!$B$5:$B$104,$B$3,'Cost Inputs'!$E$5:$E$104,"Review")))</f>
        <v/>
      </c>
      <c r="E44" s="45">
        <f>IF($A44="","",Assumptions!D53)</f>
        <v/>
      </c>
      <c r="F44" s="44">
        <f>IF(OR($A44="",$D44="",$D44&lt;=0,$E44&lt;0,$E44&gt;=1),"",IFERROR($D44/(1-$E44),""))</f>
        <v/>
      </c>
      <c r="G44" s="43">
        <f>IF(OR($F44="",$C44="",$C44&lt;=0),"",IFERROR(ROUNDUP($F44/$C44,0),""))</f>
        <v/>
      </c>
      <c r="H44" s="45">
        <f>IF(OR($G44="",$B44="",$B44&lt;=0),"",IFERROR($G44/$B44,""))</f>
        <v/>
      </c>
      <c r="I44" s="15">
        <f>IF($A44="","",IF($B$3="","Missing period",IF($D44="","Missing cost input",IF(COUNTIFS('Cost Inputs'!$A$5:$A$104,$A44,'Cost Inputs'!$B$5:$B$104,$B$3,'Cost Inputs'!$E$5:$E$104,"Review")&gt;0,"Review costs",IF($G44&gt;$B44,"Above capacity",IF($H44&gt;=Assumptions!$B$4,"Near capacity","Within capacity"))))))</f>
        <v/>
      </c>
    </row>
    <row r="45" ht="30" customHeight="1">
      <c r="A45" s="11">
        <f>IF(OR(Assumptions!A54="",Assumptions!F54&lt;&gt;"Active"),"",Assumptions!A54)</f>
        <v/>
      </c>
      <c r="B45" s="40">
        <f>IF($A45="","",Assumptions!B54)</f>
        <v/>
      </c>
      <c r="C45" s="41">
        <f>IF($A45="","",Assumptions!C54)</f>
        <v/>
      </c>
      <c r="D45" s="41">
        <f>IF(OR($A45="",$B$3=""),"",IF(COUNTIFS('Cost Inputs'!$A$5:$A$104,$A45,'Cost Inputs'!$B$5:$B$104,$B$3,'Cost Inputs'!$E$5:$E$104,"Included")+COUNTIFS('Cost Inputs'!$A$5:$A$104,$A45,'Cost Inputs'!$B$5:$B$104,$B$3,'Cost Inputs'!$E$5:$E$104,"Review")=0,"",SUMIFS('Cost Inputs'!$C$5:$C$104,'Cost Inputs'!$A$5:$A$104,$A45,'Cost Inputs'!$B$5:$B$104,$B$3,'Cost Inputs'!$E$5:$E$104,"Included")+SUMIFS('Cost Inputs'!$C$5:$C$104,'Cost Inputs'!$A$5:$A$104,$A45,'Cost Inputs'!$B$5:$B$104,$B$3,'Cost Inputs'!$E$5:$E$104,"Review")))</f>
        <v/>
      </c>
      <c r="E45" s="42">
        <f>IF($A45="","",Assumptions!D54)</f>
        <v/>
      </c>
      <c r="F45" s="41">
        <f>IF(OR($A45="",$D45="",$D45&lt;=0,$E45&lt;0,$E45&gt;=1),"",IFERROR($D45/(1-$E45),""))</f>
        <v/>
      </c>
      <c r="G45" s="40">
        <f>IF(OR($F45="",$C45="",$C45&lt;=0),"",IFERROR(ROUNDUP($F45/$C45,0),""))</f>
        <v/>
      </c>
      <c r="H45" s="42">
        <f>IF(OR($G45="",$B45="",$B45&lt;=0),"",IFERROR($G45/$B45,""))</f>
        <v/>
      </c>
      <c r="I45" s="11">
        <f>IF($A45="","",IF($B$3="","Missing period",IF($D45="","Missing cost input",IF(COUNTIFS('Cost Inputs'!$A$5:$A$104,$A45,'Cost Inputs'!$B$5:$B$104,$B$3,'Cost Inputs'!$E$5:$E$104,"Review")&gt;0,"Review costs",IF($G45&gt;$B45,"Above capacity",IF($H45&gt;=Assumptions!$B$4,"Near capacity","Within capacity"))))))</f>
        <v/>
      </c>
    </row>
    <row r="46" ht="30" customHeight="1">
      <c r="A46" s="15">
        <f>IF(OR(Assumptions!A55="",Assumptions!F55&lt;&gt;"Active"),"",Assumptions!A55)</f>
        <v/>
      </c>
      <c r="B46" s="43">
        <f>IF($A46="","",Assumptions!B55)</f>
        <v/>
      </c>
      <c r="C46" s="44">
        <f>IF($A46="","",Assumptions!C55)</f>
        <v/>
      </c>
      <c r="D46" s="44">
        <f>IF(OR($A46="",$B$3=""),"",IF(COUNTIFS('Cost Inputs'!$A$5:$A$104,$A46,'Cost Inputs'!$B$5:$B$104,$B$3,'Cost Inputs'!$E$5:$E$104,"Included")+COUNTIFS('Cost Inputs'!$A$5:$A$104,$A46,'Cost Inputs'!$B$5:$B$104,$B$3,'Cost Inputs'!$E$5:$E$104,"Review")=0,"",SUMIFS('Cost Inputs'!$C$5:$C$104,'Cost Inputs'!$A$5:$A$104,$A46,'Cost Inputs'!$B$5:$B$104,$B$3,'Cost Inputs'!$E$5:$E$104,"Included")+SUMIFS('Cost Inputs'!$C$5:$C$104,'Cost Inputs'!$A$5:$A$104,$A46,'Cost Inputs'!$B$5:$B$104,$B$3,'Cost Inputs'!$E$5:$E$104,"Review")))</f>
        <v/>
      </c>
      <c r="E46" s="45">
        <f>IF($A46="","",Assumptions!D55)</f>
        <v/>
      </c>
      <c r="F46" s="44">
        <f>IF(OR($A46="",$D46="",$D46&lt;=0,$E46&lt;0,$E46&gt;=1),"",IFERROR($D46/(1-$E46),""))</f>
        <v/>
      </c>
      <c r="G46" s="43">
        <f>IF(OR($F46="",$C46="",$C46&lt;=0),"",IFERROR(ROUNDUP($F46/$C46,0),""))</f>
        <v/>
      </c>
      <c r="H46" s="45">
        <f>IF(OR($G46="",$B46="",$B46&lt;=0),"",IFERROR($G46/$B46,""))</f>
        <v/>
      </c>
      <c r="I46" s="15">
        <f>IF($A46="","",IF($B$3="","Missing period",IF($D46="","Missing cost input",IF(COUNTIFS('Cost Inputs'!$A$5:$A$104,$A46,'Cost Inputs'!$B$5:$B$104,$B$3,'Cost Inputs'!$E$5:$E$104,"Review")&gt;0,"Review costs",IF($G46&gt;$B46,"Above capacity",IF($H46&gt;=Assumptions!$B$4,"Near capacity","Within capacity"))))))</f>
        <v/>
      </c>
    </row>
    <row r="47" ht="30" customHeight="1">
      <c r="A47" s="11">
        <f>IF(OR(Assumptions!A56="",Assumptions!F56&lt;&gt;"Active"),"",Assumptions!A56)</f>
        <v/>
      </c>
      <c r="B47" s="40">
        <f>IF($A47="","",Assumptions!B56)</f>
        <v/>
      </c>
      <c r="C47" s="41">
        <f>IF($A47="","",Assumptions!C56)</f>
        <v/>
      </c>
      <c r="D47" s="41">
        <f>IF(OR($A47="",$B$3=""),"",IF(COUNTIFS('Cost Inputs'!$A$5:$A$104,$A47,'Cost Inputs'!$B$5:$B$104,$B$3,'Cost Inputs'!$E$5:$E$104,"Included")+COUNTIFS('Cost Inputs'!$A$5:$A$104,$A47,'Cost Inputs'!$B$5:$B$104,$B$3,'Cost Inputs'!$E$5:$E$104,"Review")=0,"",SUMIFS('Cost Inputs'!$C$5:$C$104,'Cost Inputs'!$A$5:$A$104,$A47,'Cost Inputs'!$B$5:$B$104,$B$3,'Cost Inputs'!$E$5:$E$104,"Included")+SUMIFS('Cost Inputs'!$C$5:$C$104,'Cost Inputs'!$A$5:$A$104,$A47,'Cost Inputs'!$B$5:$B$104,$B$3,'Cost Inputs'!$E$5:$E$104,"Review")))</f>
        <v/>
      </c>
      <c r="E47" s="42">
        <f>IF($A47="","",Assumptions!D56)</f>
        <v/>
      </c>
      <c r="F47" s="41">
        <f>IF(OR($A47="",$D47="",$D47&lt;=0,$E47&lt;0,$E47&gt;=1),"",IFERROR($D47/(1-$E47),""))</f>
        <v/>
      </c>
      <c r="G47" s="40">
        <f>IF(OR($F47="",$C47="",$C47&lt;=0),"",IFERROR(ROUNDUP($F47/$C47,0),""))</f>
        <v/>
      </c>
      <c r="H47" s="42">
        <f>IF(OR($G47="",$B47="",$B47&lt;=0),"",IFERROR($G47/$B47,""))</f>
        <v/>
      </c>
      <c r="I47" s="11">
        <f>IF($A47="","",IF($B$3="","Missing period",IF($D47="","Missing cost input",IF(COUNTIFS('Cost Inputs'!$A$5:$A$104,$A47,'Cost Inputs'!$B$5:$B$104,$B$3,'Cost Inputs'!$E$5:$E$104,"Review")&gt;0,"Review costs",IF($G47&gt;$B47,"Above capacity",IF($H47&gt;=Assumptions!$B$4,"Near capacity","Within capacity"))))))</f>
        <v/>
      </c>
    </row>
    <row r="48" ht="30" customHeight="1">
      <c r="A48" s="15">
        <f>IF(OR(Assumptions!A57="",Assumptions!F57&lt;&gt;"Active"),"",Assumptions!A57)</f>
        <v/>
      </c>
      <c r="B48" s="43">
        <f>IF($A48="","",Assumptions!B57)</f>
        <v/>
      </c>
      <c r="C48" s="44">
        <f>IF($A48="","",Assumptions!C57)</f>
        <v/>
      </c>
      <c r="D48" s="44">
        <f>IF(OR($A48="",$B$3=""),"",IF(COUNTIFS('Cost Inputs'!$A$5:$A$104,$A48,'Cost Inputs'!$B$5:$B$104,$B$3,'Cost Inputs'!$E$5:$E$104,"Included")+COUNTIFS('Cost Inputs'!$A$5:$A$104,$A48,'Cost Inputs'!$B$5:$B$104,$B$3,'Cost Inputs'!$E$5:$E$104,"Review")=0,"",SUMIFS('Cost Inputs'!$C$5:$C$104,'Cost Inputs'!$A$5:$A$104,$A48,'Cost Inputs'!$B$5:$B$104,$B$3,'Cost Inputs'!$E$5:$E$104,"Included")+SUMIFS('Cost Inputs'!$C$5:$C$104,'Cost Inputs'!$A$5:$A$104,$A48,'Cost Inputs'!$B$5:$B$104,$B$3,'Cost Inputs'!$E$5:$E$104,"Review")))</f>
        <v/>
      </c>
      <c r="E48" s="45">
        <f>IF($A48="","",Assumptions!D57)</f>
        <v/>
      </c>
      <c r="F48" s="44">
        <f>IF(OR($A48="",$D48="",$D48&lt;=0,$E48&lt;0,$E48&gt;=1),"",IFERROR($D48/(1-$E48),""))</f>
        <v/>
      </c>
      <c r="G48" s="43">
        <f>IF(OR($F48="",$C48="",$C48&lt;=0),"",IFERROR(ROUNDUP($F48/$C48,0),""))</f>
        <v/>
      </c>
      <c r="H48" s="45">
        <f>IF(OR($G48="",$B48="",$B48&lt;=0),"",IFERROR($G48/$B48,""))</f>
        <v/>
      </c>
      <c r="I48" s="15">
        <f>IF($A48="","",IF($B$3="","Missing period",IF($D48="","Missing cost input",IF(COUNTIFS('Cost Inputs'!$A$5:$A$104,$A48,'Cost Inputs'!$B$5:$B$104,$B$3,'Cost Inputs'!$E$5:$E$104,"Review")&gt;0,"Review costs",IF($G48&gt;$B48,"Above capacity",IF($H48&gt;=Assumptions!$B$4,"Near capacity","Within capacity"))))))</f>
        <v/>
      </c>
    </row>
    <row r="49" ht="30" customHeight="1">
      <c r="A49" s="11">
        <f>IF(OR(Assumptions!A58="",Assumptions!F58&lt;&gt;"Active"),"",Assumptions!A58)</f>
        <v/>
      </c>
      <c r="B49" s="40">
        <f>IF($A49="","",Assumptions!B58)</f>
        <v/>
      </c>
      <c r="C49" s="41">
        <f>IF($A49="","",Assumptions!C58)</f>
        <v/>
      </c>
      <c r="D49" s="41">
        <f>IF(OR($A49="",$B$3=""),"",IF(COUNTIFS('Cost Inputs'!$A$5:$A$104,$A49,'Cost Inputs'!$B$5:$B$104,$B$3,'Cost Inputs'!$E$5:$E$104,"Included")+COUNTIFS('Cost Inputs'!$A$5:$A$104,$A49,'Cost Inputs'!$B$5:$B$104,$B$3,'Cost Inputs'!$E$5:$E$104,"Review")=0,"",SUMIFS('Cost Inputs'!$C$5:$C$104,'Cost Inputs'!$A$5:$A$104,$A49,'Cost Inputs'!$B$5:$B$104,$B$3,'Cost Inputs'!$E$5:$E$104,"Included")+SUMIFS('Cost Inputs'!$C$5:$C$104,'Cost Inputs'!$A$5:$A$104,$A49,'Cost Inputs'!$B$5:$B$104,$B$3,'Cost Inputs'!$E$5:$E$104,"Review")))</f>
        <v/>
      </c>
      <c r="E49" s="42">
        <f>IF($A49="","",Assumptions!D58)</f>
        <v/>
      </c>
      <c r="F49" s="41">
        <f>IF(OR($A49="",$D49="",$D49&lt;=0,$E49&lt;0,$E49&gt;=1),"",IFERROR($D49/(1-$E49),""))</f>
        <v/>
      </c>
      <c r="G49" s="40">
        <f>IF(OR($F49="",$C49="",$C49&lt;=0),"",IFERROR(ROUNDUP($F49/$C49,0),""))</f>
        <v/>
      </c>
      <c r="H49" s="42">
        <f>IF(OR($G49="",$B49="",$B49&lt;=0),"",IFERROR($G49/$B49,""))</f>
        <v/>
      </c>
      <c r="I49" s="11">
        <f>IF($A49="","",IF($B$3="","Missing period",IF($D49="","Missing cost input",IF(COUNTIFS('Cost Inputs'!$A$5:$A$104,$A49,'Cost Inputs'!$B$5:$B$104,$B$3,'Cost Inputs'!$E$5:$E$104,"Review")&gt;0,"Review costs",IF($G49&gt;$B49,"Above capacity",IF($H49&gt;=Assumptions!$B$4,"Near capacity","Within capacity"))))))</f>
        <v/>
      </c>
    </row>
    <row r="50" ht="30" customHeight="1">
      <c r="A50" s="15">
        <f>IF(OR(Assumptions!A59="",Assumptions!F59&lt;&gt;"Active"),"",Assumptions!A59)</f>
        <v/>
      </c>
      <c r="B50" s="43">
        <f>IF($A50="","",Assumptions!B59)</f>
        <v/>
      </c>
      <c r="C50" s="44">
        <f>IF($A50="","",Assumptions!C59)</f>
        <v/>
      </c>
      <c r="D50" s="44">
        <f>IF(OR($A50="",$B$3=""),"",IF(COUNTIFS('Cost Inputs'!$A$5:$A$104,$A50,'Cost Inputs'!$B$5:$B$104,$B$3,'Cost Inputs'!$E$5:$E$104,"Included")+COUNTIFS('Cost Inputs'!$A$5:$A$104,$A50,'Cost Inputs'!$B$5:$B$104,$B$3,'Cost Inputs'!$E$5:$E$104,"Review")=0,"",SUMIFS('Cost Inputs'!$C$5:$C$104,'Cost Inputs'!$A$5:$A$104,$A50,'Cost Inputs'!$B$5:$B$104,$B$3,'Cost Inputs'!$E$5:$E$104,"Included")+SUMIFS('Cost Inputs'!$C$5:$C$104,'Cost Inputs'!$A$5:$A$104,$A50,'Cost Inputs'!$B$5:$B$104,$B$3,'Cost Inputs'!$E$5:$E$104,"Review")))</f>
        <v/>
      </c>
      <c r="E50" s="45">
        <f>IF($A50="","",Assumptions!D59)</f>
        <v/>
      </c>
      <c r="F50" s="44">
        <f>IF(OR($A50="",$D50="",$D50&lt;=0,$E50&lt;0,$E50&gt;=1),"",IFERROR($D50/(1-$E50),""))</f>
        <v/>
      </c>
      <c r="G50" s="43">
        <f>IF(OR($F50="",$C50="",$C50&lt;=0),"",IFERROR(ROUNDUP($F50/$C50,0),""))</f>
        <v/>
      </c>
      <c r="H50" s="45">
        <f>IF(OR($G50="",$B50="",$B50&lt;=0),"",IFERROR($G50/$B50,""))</f>
        <v/>
      </c>
      <c r="I50" s="15">
        <f>IF($A50="","",IF($B$3="","Missing period",IF($D50="","Missing cost input",IF(COUNTIFS('Cost Inputs'!$A$5:$A$104,$A50,'Cost Inputs'!$B$5:$B$104,$B$3,'Cost Inputs'!$E$5:$E$104,"Review")&gt;0,"Review costs",IF($G50&gt;$B50,"Above capacity",IF($H50&gt;=Assumptions!$B$4,"Near capacity","Within capacity"))))))</f>
        <v/>
      </c>
    </row>
    <row r="51" ht="30" customHeight="1">
      <c r="A51" s="11">
        <f>IF(OR(Assumptions!A60="",Assumptions!F60&lt;&gt;"Active"),"",Assumptions!A60)</f>
        <v/>
      </c>
      <c r="B51" s="40">
        <f>IF($A51="","",Assumptions!B60)</f>
        <v/>
      </c>
      <c r="C51" s="41">
        <f>IF($A51="","",Assumptions!C60)</f>
        <v/>
      </c>
      <c r="D51" s="41">
        <f>IF(OR($A51="",$B$3=""),"",IF(COUNTIFS('Cost Inputs'!$A$5:$A$104,$A51,'Cost Inputs'!$B$5:$B$104,$B$3,'Cost Inputs'!$E$5:$E$104,"Included")+COUNTIFS('Cost Inputs'!$A$5:$A$104,$A51,'Cost Inputs'!$B$5:$B$104,$B$3,'Cost Inputs'!$E$5:$E$104,"Review")=0,"",SUMIFS('Cost Inputs'!$C$5:$C$104,'Cost Inputs'!$A$5:$A$104,$A51,'Cost Inputs'!$B$5:$B$104,$B$3,'Cost Inputs'!$E$5:$E$104,"Included")+SUMIFS('Cost Inputs'!$C$5:$C$104,'Cost Inputs'!$A$5:$A$104,$A51,'Cost Inputs'!$B$5:$B$104,$B$3,'Cost Inputs'!$E$5:$E$104,"Review")))</f>
        <v/>
      </c>
      <c r="E51" s="42">
        <f>IF($A51="","",Assumptions!D60)</f>
        <v/>
      </c>
      <c r="F51" s="41">
        <f>IF(OR($A51="",$D51="",$D51&lt;=0,$E51&lt;0,$E51&gt;=1),"",IFERROR($D51/(1-$E51),""))</f>
        <v/>
      </c>
      <c r="G51" s="40">
        <f>IF(OR($F51="",$C51="",$C51&lt;=0),"",IFERROR(ROUNDUP($F51/$C51,0),""))</f>
        <v/>
      </c>
      <c r="H51" s="42">
        <f>IF(OR($G51="",$B51="",$B51&lt;=0),"",IFERROR($G51/$B51,""))</f>
        <v/>
      </c>
      <c r="I51" s="11">
        <f>IF($A51="","",IF($B$3="","Missing period",IF($D51="","Missing cost input",IF(COUNTIFS('Cost Inputs'!$A$5:$A$104,$A51,'Cost Inputs'!$B$5:$B$104,$B$3,'Cost Inputs'!$E$5:$E$104,"Review")&gt;0,"Review costs",IF($G51&gt;$B51,"Above capacity",IF($H51&gt;=Assumptions!$B$4,"Near capacity","Within capacity"))))))</f>
        <v/>
      </c>
    </row>
    <row r="52" ht="30" customHeight="1">
      <c r="A52" s="15">
        <f>IF(OR(Assumptions!A61="",Assumptions!F61&lt;&gt;"Active"),"",Assumptions!A61)</f>
        <v/>
      </c>
      <c r="B52" s="43">
        <f>IF($A52="","",Assumptions!B61)</f>
        <v/>
      </c>
      <c r="C52" s="44">
        <f>IF($A52="","",Assumptions!C61)</f>
        <v/>
      </c>
      <c r="D52" s="44">
        <f>IF(OR($A52="",$B$3=""),"",IF(COUNTIFS('Cost Inputs'!$A$5:$A$104,$A52,'Cost Inputs'!$B$5:$B$104,$B$3,'Cost Inputs'!$E$5:$E$104,"Included")+COUNTIFS('Cost Inputs'!$A$5:$A$104,$A52,'Cost Inputs'!$B$5:$B$104,$B$3,'Cost Inputs'!$E$5:$E$104,"Review")=0,"",SUMIFS('Cost Inputs'!$C$5:$C$104,'Cost Inputs'!$A$5:$A$104,$A52,'Cost Inputs'!$B$5:$B$104,$B$3,'Cost Inputs'!$E$5:$E$104,"Included")+SUMIFS('Cost Inputs'!$C$5:$C$104,'Cost Inputs'!$A$5:$A$104,$A52,'Cost Inputs'!$B$5:$B$104,$B$3,'Cost Inputs'!$E$5:$E$104,"Review")))</f>
        <v/>
      </c>
      <c r="E52" s="45">
        <f>IF($A52="","",Assumptions!D61)</f>
        <v/>
      </c>
      <c r="F52" s="44">
        <f>IF(OR($A52="",$D52="",$D52&lt;=0,$E52&lt;0,$E52&gt;=1),"",IFERROR($D52/(1-$E52),""))</f>
        <v/>
      </c>
      <c r="G52" s="43">
        <f>IF(OR($F52="",$C52="",$C52&lt;=0),"",IFERROR(ROUNDUP($F52/$C52,0),""))</f>
        <v/>
      </c>
      <c r="H52" s="45">
        <f>IF(OR($G52="",$B52="",$B52&lt;=0),"",IFERROR($G52/$B52,""))</f>
        <v/>
      </c>
      <c r="I52" s="15">
        <f>IF($A52="","",IF($B$3="","Missing period",IF($D52="","Missing cost input",IF(COUNTIFS('Cost Inputs'!$A$5:$A$104,$A52,'Cost Inputs'!$B$5:$B$104,$B$3,'Cost Inputs'!$E$5:$E$104,"Review")&gt;0,"Review costs",IF($G52&gt;$B52,"Above capacity",IF($H52&gt;=Assumptions!$B$4,"Near capacity","Within capacity"))))))</f>
        <v/>
      </c>
    </row>
    <row r="53" ht="30" customHeight="1">
      <c r="A53" s="11">
        <f>IF(OR(Assumptions!A62="",Assumptions!F62&lt;&gt;"Active"),"",Assumptions!A62)</f>
        <v/>
      </c>
      <c r="B53" s="40">
        <f>IF($A53="","",Assumptions!B62)</f>
        <v/>
      </c>
      <c r="C53" s="41">
        <f>IF($A53="","",Assumptions!C62)</f>
        <v/>
      </c>
      <c r="D53" s="41">
        <f>IF(OR($A53="",$B$3=""),"",IF(COUNTIFS('Cost Inputs'!$A$5:$A$104,$A53,'Cost Inputs'!$B$5:$B$104,$B$3,'Cost Inputs'!$E$5:$E$104,"Included")+COUNTIFS('Cost Inputs'!$A$5:$A$104,$A53,'Cost Inputs'!$B$5:$B$104,$B$3,'Cost Inputs'!$E$5:$E$104,"Review")=0,"",SUMIFS('Cost Inputs'!$C$5:$C$104,'Cost Inputs'!$A$5:$A$104,$A53,'Cost Inputs'!$B$5:$B$104,$B$3,'Cost Inputs'!$E$5:$E$104,"Included")+SUMIFS('Cost Inputs'!$C$5:$C$104,'Cost Inputs'!$A$5:$A$104,$A53,'Cost Inputs'!$B$5:$B$104,$B$3,'Cost Inputs'!$E$5:$E$104,"Review")))</f>
        <v/>
      </c>
      <c r="E53" s="42">
        <f>IF($A53="","",Assumptions!D62)</f>
        <v/>
      </c>
      <c r="F53" s="41">
        <f>IF(OR($A53="",$D53="",$D53&lt;=0,$E53&lt;0,$E53&gt;=1),"",IFERROR($D53/(1-$E53),""))</f>
        <v/>
      </c>
      <c r="G53" s="40">
        <f>IF(OR($F53="",$C53="",$C53&lt;=0),"",IFERROR(ROUNDUP($F53/$C53,0),""))</f>
        <v/>
      </c>
      <c r="H53" s="42">
        <f>IF(OR($G53="",$B53="",$B53&lt;=0),"",IFERROR($G53/$B53,""))</f>
        <v/>
      </c>
      <c r="I53" s="11">
        <f>IF($A53="","",IF($B$3="","Missing period",IF($D53="","Missing cost input",IF(COUNTIFS('Cost Inputs'!$A$5:$A$104,$A53,'Cost Inputs'!$B$5:$B$104,$B$3,'Cost Inputs'!$E$5:$E$104,"Review")&gt;0,"Review costs",IF($G53&gt;$B53,"Above capacity",IF($H53&gt;=Assumptions!$B$4,"Near capacity","Within capacity"))))))</f>
        <v/>
      </c>
    </row>
    <row r="54" ht="30" customHeight="1">
      <c r="A54" s="15">
        <f>IF(OR(Assumptions!A63="",Assumptions!F63&lt;&gt;"Active"),"",Assumptions!A63)</f>
        <v/>
      </c>
      <c r="B54" s="43">
        <f>IF($A54="","",Assumptions!B63)</f>
        <v/>
      </c>
      <c r="C54" s="44">
        <f>IF($A54="","",Assumptions!C63)</f>
        <v/>
      </c>
      <c r="D54" s="44">
        <f>IF(OR($A54="",$B$3=""),"",IF(COUNTIFS('Cost Inputs'!$A$5:$A$104,$A54,'Cost Inputs'!$B$5:$B$104,$B$3,'Cost Inputs'!$E$5:$E$104,"Included")+COUNTIFS('Cost Inputs'!$A$5:$A$104,$A54,'Cost Inputs'!$B$5:$B$104,$B$3,'Cost Inputs'!$E$5:$E$104,"Review")=0,"",SUMIFS('Cost Inputs'!$C$5:$C$104,'Cost Inputs'!$A$5:$A$104,$A54,'Cost Inputs'!$B$5:$B$104,$B$3,'Cost Inputs'!$E$5:$E$104,"Included")+SUMIFS('Cost Inputs'!$C$5:$C$104,'Cost Inputs'!$A$5:$A$104,$A54,'Cost Inputs'!$B$5:$B$104,$B$3,'Cost Inputs'!$E$5:$E$104,"Review")))</f>
        <v/>
      </c>
      <c r="E54" s="45">
        <f>IF($A54="","",Assumptions!D63)</f>
        <v/>
      </c>
      <c r="F54" s="44">
        <f>IF(OR($A54="",$D54="",$D54&lt;=0,$E54&lt;0,$E54&gt;=1),"",IFERROR($D54/(1-$E54),""))</f>
        <v/>
      </c>
      <c r="G54" s="43">
        <f>IF(OR($F54="",$C54="",$C54&lt;=0),"",IFERROR(ROUNDUP($F54/$C54,0),""))</f>
        <v/>
      </c>
      <c r="H54" s="45">
        <f>IF(OR($G54="",$B54="",$B54&lt;=0),"",IFERROR($G54/$B54,""))</f>
        <v/>
      </c>
      <c r="I54" s="15">
        <f>IF($A54="","",IF($B$3="","Missing period",IF($D54="","Missing cost input",IF(COUNTIFS('Cost Inputs'!$A$5:$A$104,$A54,'Cost Inputs'!$B$5:$B$104,$B$3,'Cost Inputs'!$E$5:$E$104,"Review")&gt;0,"Review costs",IF($G54&gt;$B54,"Above capacity",IF($H54&gt;=Assumptions!$B$4,"Near capacity","Within capacity"))))))</f>
        <v/>
      </c>
    </row>
    <row r="55" ht="30" customHeight="1">
      <c r="A55" s="11">
        <f>IF(OR(Assumptions!A64="",Assumptions!F64&lt;&gt;"Active"),"",Assumptions!A64)</f>
        <v/>
      </c>
      <c r="B55" s="40">
        <f>IF($A55="","",Assumptions!B64)</f>
        <v/>
      </c>
      <c r="C55" s="41">
        <f>IF($A55="","",Assumptions!C64)</f>
        <v/>
      </c>
      <c r="D55" s="41">
        <f>IF(OR($A55="",$B$3=""),"",IF(COUNTIFS('Cost Inputs'!$A$5:$A$104,$A55,'Cost Inputs'!$B$5:$B$104,$B$3,'Cost Inputs'!$E$5:$E$104,"Included")+COUNTIFS('Cost Inputs'!$A$5:$A$104,$A55,'Cost Inputs'!$B$5:$B$104,$B$3,'Cost Inputs'!$E$5:$E$104,"Review")=0,"",SUMIFS('Cost Inputs'!$C$5:$C$104,'Cost Inputs'!$A$5:$A$104,$A55,'Cost Inputs'!$B$5:$B$104,$B$3,'Cost Inputs'!$E$5:$E$104,"Included")+SUMIFS('Cost Inputs'!$C$5:$C$104,'Cost Inputs'!$A$5:$A$104,$A55,'Cost Inputs'!$B$5:$B$104,$B$3,'Cost Inputs'!$E$5:$E$104,"Review")))</f>
        <v/>
      </c>
      <c r="E55" s="42">
        <f>IF($A55="","",Assumptions!D64)</f>
        <v/>
      </c>
      <c r="F55" s="41">
        <f>IF(OR($A55="",$D55="",$D55&lt;=0,$E55&lt;0,$E55&gt;=1),"",IFERROR($D55/(1-$E55),""))</f>
        <v/>
      </c>
      <c r="G55" s="40">
        <f>IF(OR($F55="",$C55="",$C55&lt;=0),"",IFERROR(ROUNDUP($F55/$C55,0),""))</f>
        <v/>
      </c>
      <c r="H55" s="42">
        <f>IF(OR($G55="",$B55="",$B55&lt;=0),"",IFERROR($G55/$B55,""))</f>
        <v/>
      </c>
      <c r="I55" s="11">
        <f>IF($A55="","",IF($B$3="","Missing period",IF($D55="","Missing cost input",IF(COUNTIFS('Cost Inputs'!$A$5:$A$104,$A55,'Cost Inputs'!$B$5:$B$104,$B$3,'Cost Inputs'!$E$5:$E$104,"Review")&gt;0,"Review costs",IF($G55&gt;$B55,"Above capacity",IF($H55&gt;=Assumptions!$B$4,"Near capacity","Within capacity"))))))</f>
        <v/>
      </c>
    </row>
    <row r="56" ht="30" customHeight="1">
      <c r="A56" s="15">
        <f>IF(OR(Assumptions!A65="",Assumptions!F65&lt;&gt;"Active"),"",Assumptions!A65)</f>
        <v/>
      </c>
      <c r="B56" s="43">
        <f>IF($A56="","",Assumptions!B65)</f>
        <v/>
      </c>
      <c r="C56" s="44">
        <f>IF($A56="","",Assumptions!C65)</f>
        <v/>
      </c>
      <c r="D56" s="44">
        <f>IF(OR($A56="",$B$3=""),"",IF(COUNTIFS('Cost Inputs'!$A$5:$A$104,$A56,'Cost Inputs'!$B$5:$B$104,$B$3,'Cost Inputs'!$E$5:$E$104,"Included")+COUNTIFS('Cost Inputs'!$A$5:$A$104,$A56,'Cost Inputs'!$B$5:$B$104,$B$3,'Cost Inputs'!$E$5:$E$104,"Review")=0,"",SUMIFS('Cost Inputs'!$C$5:$C$104,'Cost Inputs'!$A$5:$A$104,$A56,'Cost Inputs'!$B$5:$B$104,$B$3,'Cost Inputs'!$E$5:$E$104,"Included")+SUMIFS('Cost Inputs'!$C$5:$C$104,'Cost Inputs'!$A$5:$A$104,$A56,'Cost Inputs'!$B$5:$B$104,$B$3,'Cost Inputs'!$E$5:$E$104,"Review")))</f>
        <v/>
      </c>
      <c r="E56" s="45">
        <f>IF($A56="","",Assumptions!D65)</f>
        <v/>
      </c>
      <c r="F56" s="44">
        <f>IF(OR($A56="",$D56="",$D56&lt;=0,$E56&lt;0,$E56&gt;=1),"",IFERROR($D56/(1-$E56),""))</f>
        <v/>
      </c>
      <c r="G56" s="43">
        <f>IF(OR($F56="",$C56="",$C56&lt;=0),"",IFERROR(ROUNDUP($F56/$C56,0),""))</f>
        <v/>
      </c>
      <c r="H56" s="45">
        <f>IF(OR($G56="",$B56="",$B56&lt;=0),"",IFERROR($G56/$B56,""))</f>
        <v/>
      </c>
      <c r="I56" s="15">
        <f>IF($A56="","",IF($B$3="","Missing period",IF($D56="","Missing cost input",IF(COUNTIFS('Cost Inputs'!$A$5:$A$104,$A56,'Cost Inputs'!$B$5:$B$104,$B$3,'Cost Inputs'!$E$5:$E$104,"Review")&gt;0,"Review costs",IF($G56&gt;$B56,"Above capacity",IF($H56&gt;=Assumptions!$B$4,"Near capacity","Within capacity"))))))</f>
        <v/>
      </c>
    </row>
    <row r="57" ht="30" customHeight="1">
      <c r="A57" s="11">
        <f>IF(OR(Assumptions!A66="",Assumptions!F66&lt;&gt;"Active"),"",Assumptions!A66)</f>
        <v/>
      </c>
      <c r="B57" s="40">
        <f>IF($A57="","",Assumptions!B66)</f>
        <v/>
      </c>
      <c r="C57" s="41">
        <f>IF($A57="","",Assumptions!C66)</f>
        <v/>
      </c>
      <c r="D57" s="41">
        <f>IF(OR($A57="",$B$3=""),"",IF(COUNTIFS('Cost Inputs'!$A$5:$A$104,$A57,'Cost Inputs'!$B$5:$B$104,$B$3,'Cost Inputs'!$E$5:$E$104,"Included")+COUNTIFS('Cost Inputs'!$A$5:$A$104,$A57,'Cost Inputs'!$B$5:$B$104,$B$3,'Cost Inputs'!$E$5:$E$104,"Review")=0,"",SUMIFS('Cost Inputs'!$C$5:$C$104,'Cost Inputs'!$A$5:$A$104,$A57,'Cost Inputs'!$B$5:$B$104,$B$3,'Cost Inputs'!$E$5:$E$104,"Included")+SUMIFS('Cost Inputs'!$C$5:$C$104,'Cost Inputs'!$A$5:$A$104,$A57,'Cost Inputs'!$B$5:$B$104,$B$3,'Cost Inputs'!$E$5:$E$104,"Review")))</f>
        <v/>
      </c>
      <c r="E57" s="42">
        <f>IF($A57="","",Assumptions!D66)</f>
        <v/>
      </c>
      <c r="F57" s="41">
        <f>IF(OR($A57="",$D57="",$D57&lt;=0,$E57&lt;0,$E57&gt;=1),"",IFERROR($D57/(1-$E57),""))</f>
        <v/>
      </c>
      <c r="G57" s="40">
        <f>IF(OR($F57="",$C57="",$C57&lt;=0),"",IFERROR(ROUNDUP($F57/$C57,0),""))</f>
        <v/>
      </c>
      <c r="H57" s="42">
        <f>IF(OR($G57="",$B57="",$B57&lt;=0),"",IFERROR($G57/$B57,""))</f>
        <v/>
      </c>
      <c r="I57" s="11">
        <f>IF($A57="","",IF($B$3="","Missing period",IF($D57="","Missing cost input",IF(COUNTIFS('Cost Inputs'!$A$5:$A$104,$A57,'Cost Inputs'!$B$5:$B$104,$B$3,'Cost Inputs'!$E$5:$E$104,"Review")&gt;0,"Review costs",IF($G57&gt;$B57,"Above capacity",IF($H57&gt;=Assumptions!$B$4,"Near capacity","Within capacity"))))))</f>
        <v/>
      </c>
    </row>
    <row r="58" ht="30" customHeight="1">
      <c r="A58" s="15">
        <f>IF(OR(Assumptions!A67="",Assumptions!F67&lt;&gt;"Active"),"",Assumptions!A67)</f>
        <v/>
      </c>
      <c r="B58" s="43">
        <f>IF($A58="","",Assumptions!B67)</f>
        <v/>
      </c>
      <c r="C58" s="44">
        <f>IF($A58="","",Assumptions!C67)</f>
        <v/>
      </c>
      <c r="D58" s="44">
        <f>IF(OR($A58="",$B$3=""),"",IF(COUNTIFS('Cost Inputs'!$A$5:$A$104,$A58,'Cost Inputs'!$B$5:$B$104,$B$3,'Cost Inputs'!$E$5:$E$104,"Included")+COUNTIFS('Cost Inputs'!$A$5:$A$104,$A58,'Cost Inputs'!$B$5:$B$104,$B$3,'Cost Inputs'!$E$5:$E$104,"Review")=0,"",SUMIFS('Cost Inputs'!$C$5:$C$104,'Cost Inputs'!$A$5:$A$104,$A58,'Cost Inputs'!$B$5:$B$104,$B$3,'Cost Inputs'!$E$5:$E$104,"Included")+SUMIFS('Cost Inputs'!$C$5:$C$104,'Cost Inputs'!$A$5:$A$104,$A58,'Cost Inputs'!$B$5:$B$104,$B$3,'Cost Inputs'!$E$5:$E$104,"Review")))</f>
        <v/>
      </c>
      <c r="E58" s="45">
        <f>IF($A58="","",Assumptions!D67)</f>
        <v/>
      </c>
      <c r="F58" s="44">
        <f>IF(OR($A58="",$D58="",$D58&lt;=0,$E58&lt;0,$E58&gt;=1),"",IFERROR($D58/(1-$E58),""))</f>
        <v/>
      </c>
      <c r="G58" s="43">
        <f>IF(OR($F58="",$C58="",$C58&lt;=0),"",IFERROR(ROUNDUP($F58/$C58,0),""))</f>
        <v/>
      </c>
      <c r="H58" s="45">
        <f>IF(OR($G58="",$B58="",$B58&lt;=0),"",IFERROR($G58/$B58,""))</f>
        <v/>
      </c>
      <c r="I58" s="15">
        <f>IF($A58="","",IF($B$3="","Missing period",IF($D58="","Missing cost input",IF(COUNTIFS('Cost Inputs'!$A$5:$A$104,$A58,'Cost Inputs'!$B$5:$B$104,$B$3,'Cost Inputs'!$E$5:$E$104,"Review")&gt;0,"Review costs",IF($G58&gt;$B58,"Above capacity",IF($H58&gt;=Assumptions!$B$4,"Near capacity","Within capacity"))))))</f>
        <v/>
      </c>
    </row>
    <row r="59" ht="30" customHeight="1">
      <c r="A59" s="11">
        <f>IF(OR(Assumptions!A68="",Assumptions!F68&lt;&gt;"Active"),"",Assumptions!A68)</f>
        <v/>
      </c>
      <c r="B59" s="40">
        <f>IF($A59="","",Assumptions!B68)</f>
        <v/>
      </c>
      <c r="C59" s="41">
        <f>IF($A59="","",Assumptions!C68)</f>
        <v/>
      </c>
      <c r="D59" s="41">
        <f>IF(OR($A59="",$B$3=""),"",IF(COUNTIFS('Cost Inputs'!$A$5:$A$104,$A59,'Cost Inputs'!$B$5:$B$104,$B$3,'Cost Inputs'!$E$5:$E$104,"Included")+COUNTIFS('Cost Inputs'!$A$5:$A$104,$A59,'Cost Inputs'!$B$5:$B$104,$B$3,'Cost Inputs'!$E$5:$E$104,"Review")=0,"",SUMIFS('Cost Inputs'!$C$5:$C$104,'Cost Inputs'!$A$5:$A$104,$A59,'Cost Inputs'!$B$5:$B$104,$B$3,'Cost Inputs'!$E$5:$E$104,"Included")+SUMIFS('Cost Inputs'!$C$5:$C$104,'Cost Inputs'!$A$5:$A$104,$A59,'Cost Inputs'!$B$5:$B$104,$B$3,'Cost Inputs'!$E$5:$E$104,"Review")))</f>
        <v/>
      </c>
      <c r="E59" s="42">
        <f>IF($A59="","",Assumptions!D68)</f>
        <v/>
      </c>
      <c r="F59" s="41">
        <f>IF(OR($A59="",$D59="",$D59&lt;=0,$E59&lt;0,$E59&gt;=1),"",IFERROR($D59/(1-$E59),""))</f>
        <v/>
      </c>
      <c r="G59" s="40">
        <f>IF(OR($F59="",$C59="",$C59&lt;=0),"",IFERROR(ROUNDUP($F59/$C59,0),""))</f>
        <v/>
      </c>
      <c r="H59" s="42">
        <f>IF(OR($G59="",$B59="",$B59&lt;=0),"",IFERROR($G59/$B59,""))</f>
        <v/>
      </c>
      <c r="I59" s="11">
        <f>IF($A59="","",IF($B$3="","Missing period",IF($D59="","Missing cost input",IF(COUNTIFS('Cost Inputs'!$A$5:$A$104,$A59,'Cost Inputs'!$B$5:$B$104,$B$3,'Cost Inputs'!$E$5:$E$104,"Review")&gt;0,"Review costs",IF($G59&gt;$B59,"Above capacity",IF($H59&gt;=Assumptions!$B$4,"Near capacity","Within capacity"))))))</f>
        <v/>
      </c>
    </row>
    <row r="60" ht="30" customHeight="1">
      <c r="A60" s="15">
        <f>IF(OR(Assumptions!A69="",Assumptions!F69&lt;&gt;"Active"),"",Assumptions!A69)</f>
        <v/>
      </c>
      <c r="B60" s="43">
        <f>IF($A60="","",Assumptions!B69)</f>
        <v/>
      </c>
      <c r="C60" s="44">
        <f>IF($A60="","",Assumptions!C69)</f>
        <v/>
      </c>
      <c r="D60" s="44">
        <f>IF(OR($A60="",$B$3=""),"",IF(COUNTIFS('Cost Inputs'!$A$5:$A$104,$A60,'Cost Inputs'!$B$5:$B$104,$B$3,'Cost Inputs'!$E$5:$E$104,"Included")+COUNTIFS('Cost Inputs'!$A$5:$A$104,$A60,'Cost Inputs'!$B$5:$B$104,$B$3,'Cost Inputs'!$E$5:$E$104,"Review")=0,"",SUMIFS('Cost Inputs'!$C$5:$C$104,'Cost Inputs'!$A$5:$A$104,$A60,'Cost Inputs'!$B$5:$B$104,$B$3,'Cost Inputs'!$E$5:$E$104,"Included")+SUMIFS('Cost Inputs'!$C$5:$C$104,'Cost Inputs'!$A$5:$A$104,$A60,'Cost Inputs'!$B$5:$B$104,$B$3,'Cost Inputs'!$E$5:$E$104,"Review")))</f>
        <v/>
      </c>
      <c r="E60" s="45">
        <f>IF($A60="","",Assumptions!D69)</f>
        <v/>
      </c>
      <c r="F60" s="44">
        <f>IF(OR($A60="",$D60="",$D60&lt;=0,$E60&lt;0,$E60&gt;=1),"",IFERROR($D60/(1-$E60),""))</f>
        <v/>
      </c>
      <c r="G60" s="43">
        <f>IF(OR($F60="",$C60="",$C60&lt;=0),"",IFERROR(ROUNDUP($F60/$C60,0),""))</f>
        <v/>
      </c>
      <c r="H60" s="45">
        <f>IF(OR($G60="",$B60="",$B60&lt;=0),"",IFERROR($G60/$B60,""))</f>
        <v/>
      </c>
      <c r="I60" s="15">
        <f>IF($A60="","",IF($B$3="","Missing period",IF($D60="","Missing cost input",IF(COUNTIFS('Cost Inputs'!$A$5:$A$104,$A60,'Cost Inputs'!$B$5:$B$104,$B$3,'Cost Inputs'!$E$5:$E$104,"Review")&gt;0,"Review costs",IF($G60&gt;$B60,"Above capacity",IF($H60&gt;=Assumptions!$B$4,"Near capacity","Within capacity"))))))</f>
        <v/>
      </c>
    </row>
    <row r="61" ht="30" customHeight="1">
      <c r="A61" s="11">
        <f>IF(OR(Assumptions!A70="",Assumptions!F70&lt;&gt;"Active"),"",Assumptions!A70)</f>
        <v/>
      </c>
      <c r="B61" s="40">
        <f>IF($A61="","",Assumptions!B70)</f>
        <v/>
      </c>
      <c r="C61" s="41">
        <f>IF($A61="","",Assumptions!C70)</f>
        <v/>
      </c>
      <c r="D61" s="41">
        <f>IF(OR($A61="",$B$3=""),"",IF(COUNTIFS('Cost Inputs'!$A$5:$A$104,$A61,'Cost Inputs'!$B$5:$B$104,$B$3,'Cost Inputs'!$E$5:$E$104,"Included")+COUNTIFS('Cost Inputs'!$A$5:$A$104,$A61,'Cost Inputs'!$B$5:$B$104,$B$3,'Cost Inputs'!$E$5:$E$104,"Review")=0,"",SUMIFS('Cost Inputs'!$C$5:$C$104,'Cost Inputs'!$A$5:$A$104,$A61,'Cost Inputs'!$B$5:$B$104,$B$3,'Cost Inputs'!$E$5:$E$104,"Included")+SUMIFS('Cost Inputs'!$C$5:$C$104,'Cost Inputs'!$A$5:$A$104,$A61,'Cost Inputs'!$B$5:$B$104,$B$3,'Cost Inputs'!$E$5:$E$104,"Review")))</f>
        <v/>
      </c>
      <c r="E61" s="42">
        <f>IF($A61="","",Assumptions!D70)</f>
        <v/>
      </c>
      <c r="F61" s="41">
        <f>IF(OR($A61="",$D61="",$D61&lt;=0,$E61&lt;0,$E61&gt;=1),"",IFERROR($D61/(1-$E61),""))</f>
        <v/>
      </c>
      <c r="G61" s="40">
        <f>IF(OR($F61="",$C61="",$C61&lt;=0),"",IFERROR(ROUNDUP($F61/$C61,0),""))</f>
        <v/>
      </c>
      <c r="H61" s="42">
        <f>IF(OR($G61="",$B61="",$B61&lt;=0),"",IFERROR($G61/$B61,""))</f>
        <v/>
      </c>
      <c r="I61" s="11">
        <f>IF($A61="","",IF($B$3="","Missing period",IF($D61="","Missing cost input",IF(COUNTIFS('Cost Inputs'!$A$5:$A$104,$A61,'Cost Inputs'!$B$5:$B$104,$B$3,'Cost Inputs'!$E$5:$E$104,"Review")&gt;0,"Review costs",IF($G61&gt;$B61,"Above capacity",IF($H61&gt;=Assumptions!$B$4,"Near capacity","Within capacity"))))))</f>
        <v/>
      </c>
    </row>
    <row r="62" ht="30" customHeight="1">
      <c r="A62" s="15">
        <f>IF(OR(Assumptions!A71="",Assumptions!F71&lt;&gt;"Active"),"",Assumptions!A71)</f>
        <v/>
      </c>
      <c r="B62" s="43">
        <f>IF($A62="","",Assumptions!B71)</f>
        <v/>
      </c>
      <c r="C62" s="44">
        <f>IF($A62="","",Assumptions!C71)</f>
        <v/>
      </c>
      <c r="D62" s="44">
        <f>IF(OR($A62="",$B$3=""),"",IF(COUNTIFS('Cost Inputs'!$A$5:$A$104,$A62,'Cost Inputs'!$B$5:$B$104,$B$3,'Cost Inputs'!$E$5:$E$104,"Included")+COUNTIFS('Cost Inputs'!$A$5:$A$104,$A62,'Cost Inputs'!$B$5:$B$104,$B$3,'Cost Inputs'!$E$5:$E$104,"Review")=0,"",SUMIFS('Cost Inputs'!$C$5:$C$104,'Cost Inputs'!$A$5:$A$104,$A62,'Cost Inputs'!$B$5:$B$104,$B$3,'Cost Inputs'!$E$5:$E$104,"Included")+SUMIFS('Cost Inputs'!$C$5:$C$104,'Cost Inputs'!$A$5:$A$104,$A62,'Cost Inputs'!$B$5:$B$104,$B$3,'Cost Inputs'!$E$5:$E$104,"Review")))</f>
        <v/>
      </c>
      <c r="E62" s="45">
        <f>IF($A62="","",Assumptions!D71)</f>
        <v/>
      </c>
      <c r="F62" s="44">
        <f>IF(OR($A62="",$D62="",$D62&lt;=0,$E62&lt;0,$E62&gt;=1),"",IFERROR($D62/(1-$E62),""))</f>
        <v/>
      </c>
      <c r="G62" s="43">
        <f>IF(OR($F62="",$C62="",$C62&lt;=0),"",IFERROR(ROUNDUP($F62/$C62,0),""))</f>
        <v/>
      </c>
      <c r="H62" s="45">
        <f>IF(OR($G62="",$B62="",$B62&lt;=0),"",IFERROR($G62/$B62,""))</f>
        <v/>
      </c>
      <c r="I62" s="15">
        <f>IF($A62="","",IF($B$3="","Missing period",IF($D62="","Missing cost input",IF(COUNTIFS('Cost Inputs'!$A$5:$A$104,$A62,'Cost Inputs'!$B$5:$B$104,$B$3,'Cost Inputs'!$E$5:$E$104,"Review")&gt;0,"Review costs",IF($G62&gt;$B62,"Above capacity",IF($H62&gt;=Assumptions!$B$4,"Near capacity","Within capacity"))))))</f>
        <v/>
      </c>
    </row>
    <row r="63" ht="30" customHeight="1">
      <c r="A63" s="11">
        <f>IF(OR(Assumptions!A72="",Assumptions!F72&lt;&gt;"Active"),"",Assumptions!A72)</f>
        <v/>
      </c>
      <c r="B63" s="40">
        <f>IF($A63="","",Assumptions!B72)</f>
        <v/>
      </c>
      <c r="C63" s="41">
        <f>IF($A63="","",Assumptions!C72)</f>
        <v/>
      </c>
      <c r="D63" s="41">
        <f>IF(OR($A63="",$B$3=""),"",IF(COUNTIFS('Cost Inputs'!$A$5:$A$104,$A63,'Cost Inputs'!$B$5:$B$104,$B$3,'Cost Inputs'!$E$5:$E$104,"Included")+COUNTIFS('Cost Inputs'!$A$5:$A$104,$A63,'Cost Inputs'!$B$5:$B$104,$B$3,'Cost Inputs'!$E$5:$E$104,"Review")=0,"",SUMIFS('Cost Inputs'!$C$5:$C$104,'Cost Inputs'!$A$5:$A$104,$A63,'Cost Inputs'!$B$5:$B$104,$B$3,'Cost Inputs'!$E$5:$E$104,"Included")+SUMIFS('Cost Inputs'!$C$5:$C$104,'Cost Inputs'!$A$5:$A$104,$A63,'Cost Inputs'!$B$5:$B$104,$B$3,'Cost Inputs'!$E$5:$E$104,"Review")))</f>
        <v/>
      </c>
      <c r="E63" s="42">
        <f>IF($A63="","",Assumptions!D72)</f>
        <v/>
      </c>
      <c r="F63" s="41">
        <f>IF(OR($A63="",$D63="",$D63&lt;=0,$E63&lt;0,$E63&gt;=1),"",IFERROR($D63/(1-$E63),""))</f>
        <v/>
      </c>
      <c r="G63" s="40">
        <f>IF(OR($F63="",$C63="",$C63&lt;=0),"",IFERROR(ROUNDUP($F63/$C63,0),""))</f>
        <v/>
      </c>
      <c r="H63" s="42">
        <f>IF(OR($G63="",$B63="",$B63&lt;=0),"",IFERROR($G63/$B63,""))</f>
        <v/>
      </c>
      <c r="I63" s="11">
        <f>IF($A63="","",IF($B$3="","Missing period",IF($D63="","Missing cost input",IF(COUNTIFS('Cost Inputs'!$A$5:$A$104,$A63,'Cost Inputs'!$B$5:$B$104,$B$3,'Cost Inputs'!$E$5:$E$104,"Review")&gt;0,"Review costs",IF($G63&gt;$B63,"Above capacity",IF($H63&gt;=Assumptions!$B$4,"Near capacity","Within capacity"))))))</f>
        <v/>
      </c>
    </row>
    <row r="64" ht="30" customHeight="1">
      <c r="A64" s="15">
        <f>IF(OR(Assumptions!A73="",Assumptions!F73&lt;&gt;"Active"),"",Assumptions!A73)</f>
        <v/>
      </c>
      <c r="B64" s="43">
        <f>IF($A64="","",Assumptions!B73)</f>
        <v/>
      </c>
      <c r="C64" s="44">
        <f>IF($A64="","",Assumptions!C73)</f>
        <v/>
      </c>
      <c r="D64" s="44">
        <f>IF(OR($A64="",$B$3=""),"",IF(COUNTIFS('Cost Inputs'!$A$5:$A$104,$A64,'Cost Inputs'!$B$5:$B$104,$B$3,'Cost Inputs'!$E$5:$E$104,"Included")+COUNTIFS('Cost Inputs'!$A$5:$A$104,$A64,'Cost Inputs'!$B$5:$B$104,$B$3,'Cost Inputs'!$E$5:$E$104,"Review")=0,"",SUMIFS('Cost Inputs'!$C$5:$C$104,'Cost Inputs'!$A$5:$A$104,$A64,'Cost Inputs'!$B$5:$B$104,$B$3,'Cost Inputs'!$E$5:$E$104,"Included")+SUMIFS('Cost Inputs'!$C$5:$C$104,'Cost Inputs'!$A$5:$A$104,$A64,'Cost Inputs'!$B$5:$B$104,$B$3,'Cost Inputs'!$E$5:$E$104,"Review")))</f>
        <v/>
      </c>
      <c r="E64" s="45">
        <f>IF($A64="","",Assumptions!D73)</f>
        <v/>
      </c>
      <c r="F64" s="44">
        <f>IF(OR($A64="",$D64="",$D64&lt;=0,$E64&lt;0,$E64&gt;=1),"",IFERROR($D64/(1-$E64),""))</f>
        <v/>
      </c>
      <c r="G64" s="43">
        <f>IF(OR($F64="",$C64="",$C64&lt;=0),"",IFERROR(ROUNDUP($F64/$C64,0),""))</f>
        <v/>
      </c>
      <c r="H64" s="45">
        <f>IF(OR($G64="",$B64="",$B64&lt;=0),"",IFERROR($G64/$B64,""))</f>
        <v/>
      </c>
      <c r="I64" s="15">
        <f>IF($A64="","",IF($B$3="","Missing period",IF($D64="","Missing cost input",IF(COUNTIFS('Cost Inputs'!$A$5:$A$104,$A64,'Cost Inputs'!$B$5:$B$104,$B$3,'Cost Inputs'!$E$5:$E$104,"Review")&gt;0,"Review costs",IF($G64&gt;$B64,"Above capacity",IF($H64&gt;=Assumptions!$B$4,"Near capacity","Within capacity"))))))</f>
        <v/>
      </c>
    </row>
    <row r="65" ht="30" customHeight="1">
      <c r="A65" s="11">
        <f>IF(OR(Assumptions!A74="",Assumptions!F74&lt;&gt;"Active"),"",Assumptions!A74)</f>
        <v/>
      </c>
      <c r="B65" s="40">
        <f>IF($A65="","",Assumptions!B74)</f>
        <v/>
      </c>
      <c r="C65" s="41">
        <f>IF($A65="","",Assumptions!C74)</f>
        <v/>
      </c>
      <c r="D65" s="41">
        <f>IF(OR($A65="",$B$3=""),"",IF(COUNTIFS('Cost Inputs'!$A$5:$A$104,$A65,'Cost Inputs'!$B$5:$B$104,$B$3,'Cost Inputs'!$E$5:$E$104,"Included")+COUNTIFS('Cost Inputs'!$A$5:$A$104,$A65,'Cost Inputs'!$B$5:$B$104,$B$3,'Cost Inputs'!$E$5:$E$104,"Review")=0,"",SUMIFS('Cost Inputs'!$C$5:$C$104,'Cost Inputs'!$A$5:$A$104,$A65,'Cost Inputs'!$B$5:$B$104,$B$3,'Cost Inputs'!$E$5:$E$104,"Included")+SUMIFS('Cost Inputs'!$C$5:$C$104,'Cost Inputs'!$A$5:$A$104,$A65,'Cost Inputs'!$B$5:$B$104,$B$3,'Cost Inputs'!$E$5:$E$104,"Review")))</f>
        <v/>
      </c>
      <c r="E65" s="42">
        <f>IF($A65="","",Assumptions!D74)</f>
        <v/>
      </c>
      <c r="F65" s="41">
        <f>IF(OR($A65="",$D65="",$D65&lt;=0,$E65&lt;0,$E65&gt;=1),"",IFERROR($D65/(1-$E65),""))</f>
        <v/>
      </c>
      <c r="G65" s="40">
        <f>IF(OR($F65="",$C65="",$C65&lt;=0),"",IFERROR(ROUNDUP($F65/$C65,0),""))</f>
        <v/>
      </c>
      <c r="H65" s="42">
        <f>IF(OR($G65="",$B65="",$B65&lt;=0),"",IFERROR($G65/$B65,""))</f>
        <v/>
      </c>
      <c r="I65" s="11">
        <f>IF($A65="","",IF($B$3="","Missing period",IF($D65="","Missing cost input",IF(COUNTIFS('Cost Inputs'!$A$5:$A$104,$A65,'Cost Inputs'!$B$5:$B$104,$B$3,'Cost Inputs'!$E$5:$E$104,"Review")&gt;0,"Review costs",IF($G65&gt;$B65,"Above capacity",IF($H65&gt;=Assumptions!$B$4,"Near capacity","Within capacity"))))))</f>
        <v/>
      </c>
    </row>
    <row r="66" ht="30" customHeight="1">
      <c r="A66" s="15">
        <f>IF(OR(Assumptions!A75="",Assumptions!F75&lt;&gt;"Active"),"",Assumptions!A75)</f>
        <v/>
      </c>
      <c r="B66" s="43">
        <f>IF($A66="","",Assumptions!B75)</f>
        <v/>
      </c>
      <c r="C66" s="44">
        <f>IF($A66="","",Assumptions!C75)</f>
        <v/>
      </c>
      <c r="D66" s="44">
        <f>IF(OR($A66="",$B$3=""),"",IF(COUNTIFS('Cost Inputs'!$A$5:$A$104,$A66,'Cost Inputs'!$B$5:$B$104,$B$3,'Cost Inputs'!$E$5:$E$104,"Included")+COUNTIFS('Cost Inputs'!$A$5:$A$104,$A66,'Cost Inputs'!$B$5:$B$104,$B$3,'Cost Inputs'!$E$5:$E$104,"Review")=0,"",SUMIFS('Cost Inputs'!$C$5:$C$104,'Cost Inputs'!$A$5:$A$104,$A66,'Cost Inputs'!$B$5:$B$104,$B$3,'Cost Inputs'!$E$5:$E$104,"Included")+SUMIFS('Cost Inputs'!$C$5:$C$104,'Cost Inputs'!$A$5:$A$104,$A66,'Cost Inputs'!$B$5:$B$104,$B$3,'Cost Inputs'!$E$5:$E$104,"Review")))</f>
        <v/>
      </c>
      <c r="E66" s="45">
        <f>IF($A66="","",Assumptions!D75)</f>
        <v/>
      </c>
      <c r="F66" s="44">
        <f>IF(OR($A66="",$D66="",$D66&lt;=0,$E66&lt;0,$E66&gt;=1),"",IFERROR($D66/(1-$E66),""))</f>
        <v/>
      </c>
      <c r="G66" s="43">
        <f>IF(OR($F66="",$C66="",$C66&lt;=0),"",IFERROR(ROUNDUP($F66/$C66,0),""))</f>
        <v/>
      </c>
      <c r="H66" s="45">
        <f>IF(OR($G66="",$B66="",$B66&lt;=0),"",IFERROR($G66/$B66,""))</f>
        <v/>
      </c>
      <c r="I66" s="15">
        <f>IF($A66="","",IF($B$3="","Missing period",IF($D66="","Missing cost input",IF(COUNTIFS('Cost Inputs'!$A$5:$A$104,$A66,'Cost Inputs'!$B$5:$B$104,$B$3,'Cost Inputs'!$E$5:$E$104,"Review")&gt;0,"Review costs",IF($G66&gt;$B66,"Above capacity",IF($H66&gt;=Assumptions!$B$4,"Near capacity","Within capacity"))))))</f>
        <v/>
      </c>
    </row>
    <row r="67" ht="30" customHeight="1">
      <c r="A67" s="11">
        <f>IF(OR(Assumptions!A76="",Assumptions!F76&lt;&gt;"Active"),"",Assumptions!A76)</f>
        <v/>
      </c>
      <c r="B67" s="40">
        <f>IF($A67="","",Assumptions!B76)</f>
        <v/>
      </c>
      <c r="C67" s="41">
        <f>IF($A67="","",Assumptions!C76)</f>
        <v/>
      </c>
      <c r="D67" s="41">
        <f>IF(OR($A67="",$B$3=""),"",IF(COUNTIFS('Cost Inputs'!$A$5:$A$104,$A67,'Cost Inputs'!$B$5:$B$104,$B$3,'Cost Inputs'!$E$5:$E$104,"Included")+COUNTIFS('Cost Inputs'!$A$5:$A$104,$A67,'Cost Inputs'!$B$5:$B$104,$B$3,'Cost Inputs'!$E$5:$E$104,"Review")=0,"",SUMIFS('Cost Inputs'!$C$5:$C$104,'Cost Inputs'!$A$5:$A$104,$A67,'Cost Inputs'!$B$5:$B$104,$B$3,'Cost Inputs'!$E$5:$E$104,"Included")+SUMIFS('Cost Inputs'!$C$5:$C$104,'Cost Inputs'!$A$5:$A$104,$A67,'Cost Inputs'!$B$5:$B$104,$B$3,'Cost Inputs'!$E$5:$E$104,"Review")))</f>
        <v/>
      </c>
      <c r="E67" s="42">
        <f>IF($A67="","",Assumptions!D76)</f>
        <v/>
      </c>
      <c r="F67" s="41">
        <f>IF(OR($A67="",$D67="",$D67&lt;=0,$E67&lt;0,$E67&gt;=1),"",IFERROR($D67/(1-$E67),""))</f>
        <v/>
      </c>
      <c r="G67" s="40">
        <f>IF(OR($F67="",$C67="",$C67&lt;=0),"",IFERROR(ROUNDUP($F67/$C67,0),""))</f>
        <v/>
      </c>
      <c r="H67" s="42">
        <f>IF(OR($G67="",$B67="",$B67&lt;=0),"",IFERROR($G67/$B67,""))</f>
        <v/>
      </c>
      <c r="I67" s="11">
        <f>IF($A67="","",IF($B$3="","Missing period",IF($D67="","Missing cost input",IF(COUNTIFS('Cost Inputs'!$A$5:$A$104,$A67,'Cost Inputs'!$B$5:$B$104,$B$3,'Cost Inputs'!$E$5:$E$104,"Review")&gt;0,"Review costs",IF($G67&gt;$B67,"Above capacity",IF($H67&gt;=Assumptions!$B$4,"Near capacity","Within capacity"))))))</f>
        <v/>
      </c>
    </row>
    <row r="68" ht="30" customHeight="1">
      <c r="A68" s="15">
        <f>IF(OR(Assumptions!A77="",Assumptions!F77&lt;&gt;"Active"),"",Assumptions!A77)</f>
        <v/>
      </c>
      <c r="B68" s="43">
        <f>IF($A68="","",Assumptions!B77)</f>
        <v/>
      </c>
      <c r="C68" s="44">
        <f>IF($A68="","",Assumptions!C77)</f>
        <v/>
      </c>
      <c r="D68" s="44">
        <f>IF(OR($A68="",$B$3=""),"",IF(COUNTIFS('Cost Inputs'!$A$5:$A$104,$A68,'Cost Inputs'!$B$5:$B$104,$B$3,'Cost Inputs'!$E$5:$E$104,"Included")+COUNTIFS('Cost Inputs'!$A$5:$A$104,$A68,'Cost Inputs'!$B$5:$B$104,$B$3,'Cost Inputs'!$E$5:$E$104,"Review")=0,"",SUMIFS('Cost Inputs'!$C$5:$C$104,'Cost Inputs'!$A$5:$A$104,$A68,'Cost Inputs'!$B$5:$B$104,$B$3,'Cost Inputs'!$E$5:$E$104,"Included")+SUMIFS('Cost Inputs'!$C$5:$C$104,'Cost Inputs'!$A$5:$A$104,$A68,'Cost Inputs'!$B$5:$B$104,$B$3,'Cost Inputs'!$E$5:$E$104,"Review")))</f>
        <v/>
      </c>
      <c r="E68" s="45">
        <f>IF($A68="","",Assumptions!D77)</f>
        <v/>
      </c>
      <c r="F68" s="44">
        <f>IF(OR($A68="",$D68="",$D68&lt;=0,$E68&lt;0,$E68&gt;=1),"",IFERROR($D68/(1-$E68),""))</f>
        <v/>
      </c>
      <c r="G68" s="43">
        <f>IF(OR($F68="",$C68="",$C68&lt;=0),"",IFERROR(ROUNDUP($F68/$C68,0),""))</f>
        <v/>
      </c>
      <c r="H68" s="45">
        <f>IF(OR($G68="",$B68="",$B68&lt;=0),"",IFERROR($G68/$B68,""))</f>
        <v/>
      </c>
      <c r="I68" s="15">
        <f>IF($A68="","",IF($B$3="","Missing period",IF($D68="","Missing cost input",IF(COUNTIFS('Cost Inputs'!$A$5:$A$104,$A68,'Cost Inputs'!$B$5:$B$104,$B$3,'Cost Inputs'!$E$5:$E$104,"Review")&gt;0,"Review costs",IF($G68&gt;$B68,"Above capacity",IF($H68&gt;=Assumptions!$B$4,"Near capacity","Within capacity"))))))</f>
        <v/>
      </c>
    </row>
    <row r="69" ht="30" customHeight="1">
      <c r="A69" s="11">
        <f>IF(OR(Assumptions!A78="",Assumptions!F78&lt;&gt;"Active"),"",Assumptions!A78)</f>
        <v/>
      </c>
      <c r="B69" s="40">
        <f>IF($A69="","",Assumptions!B78)</f>
        <v/>
      </c>
      <c r="C69" s="41">
        <f>IF($A69="","",Assumptions!C78)</f>
        <v/>
      </c>
      <c r="D69" s="41">
        <f>IF(OR($A69="",$B$3=""),"",IF(COUNTIFS('Cost Inputs'!$A$5:$A$104,$A69,'Cost Inputs'!$B$5:$B$104,$B$3,'Cost Inputs'!$E$5:$E$104,"Included")+COUNTIFS('Cost Inputs'!$A$5:$A$104,$A69,'Cost Inputs'!$B$5:$B$104,$B$3,'Cost Inputs'!$E$5:$E$104,"Review")=0,"",SUMIFS('Cost Inputs'!$C$5:$C$104,'Cost Inputs'!$A$5:$A$104,$A69,'Cost Inputs'!$B$5:$B$104,$B$3,'Cost Inputs'!$E$5:$E$104,"Included")+SUMIFS('Cost Inputs'!$C$5:$C$104,'Cost Inputs'!$A$5:$A$104,$A69,'Cost Inputs'!$B$5:$B$104,$B$3,'Cost Inputs'!$E$5:$E$104,"Review")))</f>
        <v/>
      </c>
      <c r="E69" s="42">
        <f>IF($A69="","",Assumptions!D78)</f>
        <v/>
      </c>
      <c r="F69" s="41">
        <f>IF(OR($A69="",$D69="",$D69&lt;=0,$E69&lt;0,$E69&gt;=1),"",IFERROR($D69/(1-$E69),""))</f>
        <v/>
      </c>
      <c r="G69" s="40">
        <f>IF(OR($F69="",$C69="",$C69&lt;=0),"",IFERROR(ROUNDUP($F69/$C69,0),""))</f>
        <v/>
      </c>
      <c r="H69" s="42">
        <f>IF(OR($G69="",$B69="",$B69&lt;=0),"",IFERROR($G69/$B69,""))</f>
        <v/>
      </c>
      <c r="I69" s="11">
        <f>IF($A69="","",IF($B$3="","Missing period",IF($D69="","Missing cost input",IF(COUNTIFS('Cost Inputs'!$A$5:$A$104,$A69,'Cost Inputs'!$B$5:$B$104,$B$3,'Cost Inputs'!$E$5:$E$104,"Review")&gt;0,"Review costs",IF($G69&gt;$B69,"Above capacity",IF($H69&gt;=Assumptions!$B$4,"Near capacity","Within capacity"))))))</f>
        <v/>
      </c>
    </row>
    <row r="70" ht="30" customHeight="1">
      <c r="A70" s="15">
        <f>IF(OR(Assumptions!A79="",Assumptions!F79&lt;&gt;"Active"),"",Assumptions!A79)</f>
        <v/>
      </c>
      <c r="B70" s="43">
        <f>IF($A70="","",Assumptions!B79)</f>
        <v/>
      </c>
      <c r="C70" s="44">
        <f>IF($A70="","",Assumptions!C79)</f>
        <v/>
      </c>
      <c r="D70" s="44">
        <f>IF(OR($A70="",$B$3=""),"",IF(COUNTIFS('Cost Inputs'!$A$5:$A$104,$A70,'Cost Inputs'!$B$5:$B$104,$B$3,'Cost Inputs'!$E$5:$E$104,"Included")+COUNTIFS('Cost Inputs'!$A$5:$A$104,$A70,'Cost Inputs'!$B$5:$B$104,$B$3,'Cost Inputs'!$E$5:$E$104,"Review")=0,"",SUMIFS('Cost Inputs'!$C$5:$C$104,'Cost Inputs'!$A$5:$A$104,$A70,'Cost Inputs'!$B$5:$B$104,$B$3,'Cost Inputs'!$E$5:$E$104,"Included")+SUMIFS('Cost Inputs'!$C$5:$C$104,'Cost Inputs'!$A$5:$A$104,$A70,'Cost Inputs'!$B$5:$B$104,$B$3,'Cost Inputs'!$E$5:$E$104,"Review")))</f>
        <v/>
      </c>
      <c r="E70" s="45">
        <f>IF($A70="","",Assumptions!D79)</f>
        <v/>
      </c>
      <c r="F70" s="44">
        <f>IF(OR($A70="",$D70="",$D70&lt;=0,$E70&lt;0,$E70&gt;=1),"",IFERROR($D70/(1-$E70),""))</f>
        <v/>
      </c>
      <c r="G70" s="43">
        <f>IF(OR($F70="",$C70="",$C70&lt;=0),"",IFERROR(ROUNDUP($F70/$C70,0),""))</f>
        <v/>
      </c>
      <c r="H70" s="45">
        <f>IF(OR($G70="",$B70="",$B70&lt;=0),"",IFERROR($G70/$B70,""))</f>
        <v/>
      </c>
      <c r="I70" s="15">
        <f>IF($A70="","",IF($B$3="","Missing period",IF($D70="","Missing cost input",IF(COUNTIFS('Cost Inputs'!$A$5:$A$104,$A70,'Cost Inputs'!$B$5:$B$104,$B$3,'Cost Inputs'!$E$5:$E$104,"Review")&gt;0,"Review costs",IF($G70&gt;$B70,"Above capacity",IF($H70&gt;=Assumptions!$B$4,"Near capacity","Within capacity"))))))</f>
        <v/>
      </c>
    </row>
    <row r="71" ht="30" customHeight="1">
      <c r="A71" s="11">
        <f>IF(OR(Assumptions!A80="",Assumptions!F80&lt;&gt;"Active"),"",Assumptions!A80)</f>
        <v/>
      </c>
      <c r="B71" s="40">
        <f>IF($A71="","",Assumptions!B80)</f>
        <v/>
      </c>
      <c r="C71" s="41">
        <f>IF($A71="","",Assumptions!C80)</f>
        <v/>
      </c>
      <c r="D71" s="41">
        <f>IF(OR($A71="",$B$3=""),"",IF(COUNTIFS('Cost Inputs'!$A$5:$A$104,$A71,'Cost Inputs'!$B$5:$B$104,$B$3,'Cost Inputs'!$E$5:$E$104,"Included")+COUNTIFS('Cost Inputs'!$A$5:$A$104,$A71,'Cost Inputs'!$B$5:$B$104,$B$3,'Cost Inputs'!$E$5:$E$104,"Review")=0,"",SUMIFS('Cost Inputs'!$C$5:$C$104,'Cost Inputs'!$A$5:$A$104,$A71,'Cost Inputs'!$B$5:$B$104,$B$3,'Cost Inputs'!$E$5:$E$104,"Included")+SUMIFS('Cost Inputs'!$C$5:$C$104,'Cost Inputs'!$A$5:$A$104,$A71,'Cost Inputs'!$B$5:$B$104,$B$3,'Cost Inputs'!$E$5:$E$104,"Review")))</f>
        <v/>
      </c>
      <c r="E71" s="42">
        <f>IF($A71="","",Assumptions!D80)</f>
        <v/>
      </c>
      <c r="F71" s="41">
        <f>IF(OR($A71="",$D71="",$D71&lt;=0,$E71&lt;0,$E71&gt;=1),"",IFERROR($D71/(1-$E71),""))</f>
        <v/>
      </c>
      <c r="G71" s="40">
        <f>IF(OR($F71="",$C71="",$C71&lt;=0),"",IFERROR(ROUNDUP($F71/$C71,0),""))</f>
        <v/>
      </c>
      <c r="H71" s="42">
        <f>IF(OR($G71="",$B71="",$B71&lt;=0),"",IFERROR($G71/$B71,""))</f>
        <v/>
      </c>
      <c r="I71" s="11">
        <f>IF($A71="","",IF($B$3="","Missing period",IF($D71="","Missing cost input",IF(COUNTIFS('Cost Inputs'!$A$5:$A$104,$A71,'Cost Inputs'!$B$5:$B$104,$B$3,'Cost Inputs'!$E$5:$E$104,"Review")&gt;0,"Review costs",IF($G71&gt;$B71,"Above capacity",IF($H71&gt;=Assumptions!$B$4,"Near capacity","Within capacity"))))))</f>
        <v/>
      </c>
    </row>
    <row r="72" ht="30" customHeight="1">
      <c r="A72" s="15">
        <f>IF(OR(Assumptions!A81="",Assumptions!F81&lt;&gt;"Active"),"",Assumptions!A81)</f>
        <v/>
      </c>
      <c r="B72" s="43">
        <f>IF($A72="","",Assumptions!B81)</f>
        <v/>
      </c>
      <c r="C72" s="44">
        <f>IF($A72="","",Assumptions!C81)</f>
        <v/>
      </c>
      <c r="D72" s="44">
        <f>IF(OR($A72="",$B$3=""),"",IF(COUNTIFS('Cost Inputs'!$A$5:$A$104,$A72,'Cost Inputs'!$B$5:$B$104,$B$3,'Cost Inputs'!$E$5:$E$104,"Included")+COUNTIFS('Cost Inputs'!$A$5:$A$104,$A72,'Cost Inputs'!$B$5:$B$104,$B$3,'Cost Inputs'!$E$5:$E$104,"Review")=0,"",SUMIFS('Cost Inputs'!$C$5:$C$104,'Cost Inputs'!$A$5:$A$104,$A72,'Cost Inputs'!$B$5:$B$104,$B$3,'Cost Inputs'!$E$5:$E$104,"Included")+SUMIFS('Cost Inputs'!$C$5:$C$104,'Cost Inputs'!$A$5:$A$104,$A72,'Cost Inputs'!$B$5:$B$104,$B$3,'Cost Inputs'!$E$5:$E$104,"Review")))</f>
        <v/>
      </c>
      <c r="E72" s="45">
        <f>IF($A72="","",Assumptions!D81)</f>
        <v/>
      </c>
      <c r="F72" s="44">
        <f>IF(OR($A72="",$D72="",$D72&lt;=0,$E72&lt;0,$E72&gt;=1),"",IFERROR($D72/(1-$E72),""))</f>
        <v/>
      </c>
      <c r="G72" s="43">
        <f>IF(OR($F72="",$C72="",$C72&lt;=0),"",IFERROR(ROUNDUP($F72/$C72,0),""))</f>
        <v/>
      </c>
      <c r="H72" s="45">
        <f>IF(OR($G72="",$B72="",$B72&lt;=0),"",IFERROR($G72/$B72,""))</f>
        <v/>
      </c>
      <c r="I72" s="15">
        <f>IF($A72="","",IF($B$3="","Missing period",IF($D72="","Missing cost input",IF(COUNTIFS('Cost Inputs'!$A$5:$A$104,$A72,'Cost Inputs'!$B$5:$B$104,$B$3,'Cost Inputs'!$E$5:$E$104,"Review")&gt;0,"Review costs",IF($G72&gt;$B72,"Above capacity",IF($H72&gt;=Assumptions!$B$4,"Near capacity","Within capacity"))))))</f>
        <v/>
      </c>
    </row>
    <row r="73" ht="30" customHeight="1">
      <c r="A73" s="11">
        <f>IF(OR(Assumptions!A82="",Assumptions!F82&lt;&gt;"Active"),"",Assumptions!A82)</f>
        <v/>
      </c>
      <c r="B73" s="40">
        <f>IF($A73="","",Assumptions!B82)</f>
        <v/>
      </c>
      <c r="C73" s="41">
        <f>IF($A73="","",Assumptions!C82)</f>
        <v/>
      </c>
      <c r="D73" s="41">
        <f>IF(OR($A73="",$B$3=""),"",IF(COUNTIFS('Cost Inputs'!$A$5:$A$104,$A73,'Cost Inputs'!$B$5:$B$104,$B$3,'Cost Inputs'!$E$5:$E$104,"Included")+COUNTIFS('Cost Inputs'!$A$5:$A$104,$A73,'Cost Inputs'!$B$5:$B$104,$B$3,'Cost Inputs'!$E$5:$E$104,"Review")=0,"",SUMIFS('Cost Inputs'!$C$5:$C$104,'Cost Inputs'!$A$5:$A$104,$A73,'Cost Inputs'!$B$5:$B$104,$B$3,'Cost Inputs'!$E$5:$E$104,"Included")+SUMIFS('Cost Inputs'!$C$5:$C$104,'Cost Inputs'!$A$5:$A$104,$A73,'Cost Inputs'!$B$5:$B$104,$B$3,'Cost Inputs'!$E$5:$E$104,"Review")))</f>
        <v/>
      </c>
      <c r="E73" s="42">
        <f>IF($A73="","",Assumptions!D82)</f>
        <v/>
      </c>
      <c r="F73" s="41">
        <f>IF(OR($A73="",$D73="",$D73&lt;=0,$E73&lt;0,$E73&gt;=1),"",IFERROR($D73/(1-$E73),""))</f>
        <v/>
      </c>
      <c r="G73" s="40">
        <f>IF(OR($F73="",$C73="",$C73&lt;=0),"",IFERROR(ROUNDUP($F73/$C73,0),""))</f>
        <v/>
      </c>
      <c r="H73" s="42">
        <f>IF(OR($G73="",$B73="",$B73&lt;=0),"",IFERROR($G73/$B73,""))</f>
        <v/>
      </c>
      <c r="I73" s="11">
        <f>IF($A73="","",IF($B$3="","Missing period",IF($D73="","Missing cost input",IF(COUNTIFS('Cost Inputs'!$A$5:$A$104,$A73,'Cost Inputs'!$B$5:$B$104,$B$3,'Cost Inputs'!$E$5:$E$104,"Review")&gt;0,"Review costs",IF($G73&gt;$B73,"Above capacity",IF($H73&gt;=Assumptions!$B$4,"Near capacity","Within capacity"))))))</f>
        <v/>
      </c>
    </row>
    <row r="74" ht="30" customHeight="1">
      <c r="A74" s="15">
        <f>IF(OR(Assumptions!A83="",Assumptions!F83&lt;&gt;"Active"),"",Assumptions!A83)</f>
        <v/>
      </c>
      <c r="B74" s="43">
        <f>IF($A74="","",Assumptions!B83)</f>
        <v/>
      </c>
      <c r="C74" s="44">
        <f>IF($A74="","",Assumptions!C83)</f>
        <v/>
      </c>
      <c r="D74" s="44">
        <f>IF(OR($A74="",$B$3=""),"",IF(COUNTIFS('Cost Inputs'!$A$5:$A$104,$A74,'Cost Inputs'!$B$5:$B$104,$B$3,'Cost Inputs'!$E$5:$E$104,"Included")+COUNTIFS('Cost Inputs'!$A$5:$A$104,$A74,'Cost Inputs'!$B$5:$B$104,$B$3,'Cost Inputs'!$E$5:$E$104,"Review")=0,"",SUMIFS('Cost Inputs'!$C$5:$C$104,'Cost Inputs'!$A$5:$A$104,$A74,'Cost Inputs'!$B$5:$B$104,$B$3,'Cost Inputs'!$E$5:$E$104,"Included")+SUMIFS('Cost Inputs'!$C$5:$C$104,'Cost Inputs'!$A$5:$A$104,$A74,'Cost Inputs'!$B$5:$B$104,$B$3,'Cost Inputs'!$E$5:$E$104,"Review")))</f>
        <v/>
      </c>
      <c r="E74" s="45">
        <f>IF($A74="","",Assumptions!D83)</f>
        <v/>
      </c>
      <c r="F74" s="44">
        <f>IF(OR($A74="",$D74="",$D74&lt;=0,$E74&lt;0,$E74&gt;=1),"",IFERROR($D74/(1-$E74),""))</f>
        <v/>
      </c>
      <c r="G74" s="43">
        <f>IF(OR($F74="",$C74="",$C74&lt;=0),"",IFERROR(ROUNDUP($F74/$C74,0),""))</f>
        <v/>
      </c>
      <c r="H74" s="45">
        <f>IF(OR($G74="",$B74="",$B74&lt;=0),"",IFERROR($G74/$B74,""))</f>
        <v/>
      </c>
      <c r="I74" s="15">
        <f>IF($A74="","",IF($B$3="","Missing period",IF($D74="","Missing cost input",IF(COUNTIFS('Cost Inputs'!$A$5:$A$104,$A74,'Cost Inputs'!$B$5:$B$104,$B$3,'Cost Inputs'!$E$5:$E$104,"Review")&gt;0,"Review costs",IF($G74&gt;$B74,"Above capacity",IF($H74&gt;=Assumptions!$B$4,"Near capacity","Within capacity"))))))</f>
        <v/>
      </c>
    </row>
    <row r="75" ht="30" customHeight="1">
      <c r="A75" s="11">
        <f>IF(OR(Assumptions!A84="",Assumptions!F84&lt;&gt;"Active"),"",Assumptions!A84)</f>
        <v/>
      </c>
      <c r="B75" s="40">
        <f>IF($A75="","",Assumptions!B84)</f>
        <v/>
      </c>
      <c r="C75" s="41">
        <f>IF($A75="","",Assumptions!C84)</f>
        <v/>
      </c>
      <c r="D75" s="41">
        <f>IF(OR($A75="",$B$3=""),"",IF(COUNTIFS('Cost Inputs'!$A$5:$A$104,$A75,'Cost Inputs'!$B$5:$B$104,$B$3,'Cost Inputs'!$E$5:$E$104,"Included")+COUNTIFS('Cost Inputs'!$A$5:$A$104,$A75,'Cost Inputs'!$B$5:$B$104,$B$3,'Cost Inputs'!$E$5:$E$104,"Review")=0,"",SUMIFS('Cost Inputs'!$C$5:$C$104,'Cost Inputs'!$A$5:$A$104,$A75,'Cost Inputs'!$B$5:$B$104,$B$3,'Cost Inputs'!$E$5:$E$104,"Included")+SUMIFS('Cost Inputs'!$C$5:$C$104,'Cost Inputs'!$A$5:$A$104,$A75,'Cost Inputs'!$B$5:$B$104,$B$3,'Cost Inputs'!$E$5:$E$104,"Review")))</f>
        <v/>
      </c>
      <c r="E75" s="42">
        <f>IF($A75="","",Assumptions!D84)</f>
        <v/>
      </c>
      <c r="F75" s="41">
        <f>IF(OR($A75="",$D75="",$D75&lt;=0,$E75&lt;0,$E75&gt;=1),"",IFERROR($D75/(1-$E75),""))</f>
        <v/>
      </c>
      <c r="G75" s="40">
        <f>IF(OR($F75="",$C75="",$C75&lt;=0),"",IFERROR(ROUNDUP($F75/$C75,0),""))</f>
        <v/>
      </c>
      <c r="H75" s="42">
        <f>IF(OR($G75="",$B75="",$B75&lt;=0),"",IFERROR($G75/$B75,""))</f>
        <v/>
      </c>
      <c r="I75" s="11">
        <f>IF($A75="","",IF($B$3="","Missing period",IF($D75="","Missing cost input",IF(COUNTIFS('Cost Inputs'!$A$5:$A$104,$A75,'Cost Inputs'!$B$5:$B$104,$B$3,'Cost Inputs'!$E$5:$E$104,"Review")&gt;0,"Review costs",IF($G75&gt;$B75,"Above capacity",IF($H75&gt;=Assumptions!$B$4,"Near capacity","Within capacity"))))))</f>
        <v/>
      </c>
    </row>
    <row r="76" ht="30" customHeight="1">
      <c r="A76" s="15">
        <f>IF(OR(Assumptions!A85="",Assumptions!F85&lt;&gt;"Active"),"",Assumptions!A85)</f>
        <v/>
      </c>
      <c r="B76" s="43">
        <f>IF($A76="","",Assumptions!B85)</f>
        <v/>
      </c>
      <c r="C76" s="44">
        <f>IF($A76="","",Assumptions!C85)</f>
        <v/>
      </c>
      <c r="D76" s="44">
        <f>IF(OR($A76="",$B$3=""),"",IF(COUNTIFS('Cost Inputs'!$A$5:$A$104,$A76,'Cost Inputs'!$B$5:$B$104,$B$3,'Cost Inputs'!$E$5:$E$104,"Included")+COUNTIFS('Cost Inputs'!$A$5:$A$104,$A76,'Cost Inputs'!$B$5:$B$104,$B$3,'Cost Inputs'!$E$5:$E$104,"Review")=0,"",SUMIFS('Cost Inputs'!$C$5:$C$104,'Cost Inputs'!$A$5:$A$104,$A76,'Cost Inputs'!$B$5:$B$104,$B$3,'Cost Inputs'!$E$5:$E$104,"Included")+SUMIFS('Cost Inputs'!$C$5:$C$104,'Cost Inputs'!$A$5:$A$104,$A76,'Cost Inputs'!$B$5:$B$104,$B$3,'Cost Inputs'!$E$5:$E$104,"Review")))</f>
        <v/>
      </c>
      <c r="E76" s="45">
        <f>IF($A76="","",Assumptions!D85)</f>
        <v/>
      </c>
      <c r="F76" s="44">
        <f>IF(OR($A76="",$D76="",$D76&lt;=0,$E76&lt;0,$E76&gt;=1),"",IFERROR($D76/(1-$E76),""))</f>
        <v/>
      </c>
      <c r="G76" s="43">
        <f>IF(OR($F76="",$C76="",$C76&lt;=0),"",IFERROR(ROUNDUP($F76/$C76,0),""))</f>
        <v/>
      </c>
      <c r="H76" s="45">
        <f>IF(OR($G76="",$B76="",$B76&lt;=0),"",IFERROR($G76/$B76,""))</f>
        <v/>
      </c>
      <c r="I76" s="15">
        <f>IF($A76="","",IF($B$3="","Missing period",IF($D76="","Missing cost input",IF(COUNTIFS('Cost Inputs'!$A$5:$A$104,$A76,'Cost Inputs'!$B$5:$B$104,$B$3,'Cost Inputs'!$E$5:$E$104,"Review")&gt;0,"Review costs",IF($G76&gt;$B76,"Above capacity",IF($H76&gt;=Assumptions!$B$4,"Near capacity","Within capacity"))))))</f>
        <v/>
      </c>
    </row>
    <row r="77" ht="30" customHeight="1">
      <c r="A77" s="11">
        <f>IF(OR(Assumptions!A86="",Assumptions!F86&lt;&gt;"Active"),"",Assumptions!A86)</f>
        <v/>
      </c>
      <c r="B77" s="40">
        <f>IF($A77="","",Assumptions!B86)</f>
        <v/>
      </c>
      <c r="C77" s="41">
        <f>IF($A77="","",Assumptions!C86)</f>
        <v/>
      </c>
      <c r="D77" s="41">
        <f>IF(OR($A77="",$B$3=""),"",IF(COUNTIFS('Cost Inputs'!$A$5:$A$104,$A77,'Cost Inputs'!$B$5:$B$104,$B$3,'Cost Inputs'!$E$5:$E$104,"Included")+COUNTIFS('Cost Inputs'!$A$5:$A$104,$A77,'Cost Inputs'!$B$5:$B$104,$B$3,'Cost Inputs'!$E$5:$E$104,"Review")=0,"",SUMIFS('Cost Inputs'!$C$5:$C$104,'Cost Inputs'!$A$5:$A$104,$A77,'Cost Inputs'!$B$5:$B$104,$B$3,'Cost Inputs'!$E$5:$E$104,"Included")+SUMIFS('Cost Inputs'!$C$5:$C$104,'Cost Inputs'!$A$5:$A$104,$A77,'Cost Inputs'!$B$5:$B$104,$B$3,'Cost Inputs'!$E$5:$E$104,"Review")))</f>
        <v/>
      </c>
      <c r="E77" s="42">
        <f>IF($A77="","",Assumptions!D86)</f>
        <v/>
      </c>
      <c r="F77" s="41">
        <f>IF(OR($A77="",$D77="",$D77&lt;=0,$E77&lt;0,$E77&gt;=1),"",IFERROR($D77/(1-$E77),""))</f>
        <v/>
      </c>
      <c r="G77" s="40">
        <f>IF(OR($F77="",$C77="",$C77&lt;=0),"",IFERROR(ROUNDUP($F77/$C77,0),""))</f>
        <v/>
      </c>
      <c r="H77" s="42">
        <f>IF(OR($G77="",$B77="",$B77&lt;=0),"",IFERROR($G77/$B77,""))</f>
        <v/>
      </c>
      <c r="I77" s="11">
        <f>IF($A77="","",IF($B$3="","Missing period",IF($D77="","Missing cost input",IF(COUNTIFS('Cost Inputs'!$A$5:$A$104,$A77,'Cost Inputs'!$B$5:$B$104,$B$3,'Cost Inputs'!$E$5:$E$104,"Review")&gt;0,"Review costs",IF($G77&gt;$B77,"Above capacity",IF($H77&gt;=Assumptions!$B$4,"Near capacity","Within capacity"))))))</f>
        <v/>
      </c>
    </row>
    <row r="78" ht="30" customHeight="1">
      <c r="A78" s="15">
        <f>IF(OR(Assumptions!A87="",Assumptions!F87&lt;&gt;"Active"),"",Assumptions!A87)</f>
        <v/>
      </c>
      <c r="B78" s="43">
        <f>IF($A78="","",Assumptions!B87)</f>
        <v/>
      </c>
      <c r="C78" s="44">
        <f>IF($A78="","",Assumptions!C87)</f>
        <v/>
      </c>
      <c r="D78" s="44">
        <f>IF(OR($A78="",$B$3=""),"",IF(COUNTIFS('Cost Inputs'!$A$5:$A$104,$A78,'Cost Inputs'!$B$5:$B$104,$B$3,'Cost Inputs'!$E$5:$E$104,"Included")+COUNTIFS('Cost Inputs'!$A$5:$A$104,$A78,'Cost Inputs'!$B$5:$B$104,$B$3,'Cost Inputs'!$E$5:$E$104,"Review")=0,"",SUMIFS('Cost Inputs'!$C$5:$C$104,'Cost Inputs'!$A$5:$A$104,$A78,'Cost Inputs'!$B$5:$B$104,$B$3,'Cost Inputs'!$E$5:$E$104,"Included")+SUMIFS('Cost Inputs'!$C$5:$C$104,'Cost Inputs'!$A$5:$A$104,$A78,'Cost Inputs'!$B$5:$B$104,$B$3,'Cost Inputs'!$E$5:$E$104,"Review")))</f>
        <v/>
      </c>
      <c r="E78" s="45">
        <f>IF($A78="","",Assumptions!D87)</f>
        <v/>
      </c>
      <c r="F78" s="44">
        <f>IF(OR($A78="",$D78="",$D78&lt;=0,$E78&lt;0,$E78&gt;=1),"",IFERROR($D78/(1-$E78),""))</f>
        <v/>
      </c>
      <c r="G78" s="43">
        <f>IF(OR($F78="",$C78="",$C78&lt;=0),"",IFERROR(ROUNDUP($F78/$C78,0),""))</f>
        <v/>
      </c>
      <c r="H78" s="45">
        <f>IF(OR($G78="",$B78="",$B78&lt;=0),"",IFERROR($G78/$B78,""))</f>
        <v/>
      </c>
      <c r="I78" s="15">
        <f>IF($A78="","",IF($B$3="","Missing period",IF($D78="","Missing cost input",IF(COUNTIFS('Cost Inputs'!$A$5:$A$104,$A78,'Cost Inputs'!$B$5:$B$104,$B$3,'Cost Inputs'!$E$5:$E$104,"Review")&gt;0,"Review costs",IF($G78&gt;$B78,"Above capacity",IF($H78&gt;=Assumptions!$B$4,"Near capacity","Within capacity"))))))</f>
        <v/>
      </c>
    </row>
    <row r="79" ht="30" customHeight="1">
      <c r="A79" s="11">
        <f>IF(OR(Assumptions!A88="",Assumptions!F88&lt;&gt;"Active"),"",Assumptions!A88)</f>
        <v/>
      </c>
      <c r="B79" s="40">
        <f>IF($A79="","",Assumptions!B88)</f>
        <v/>
      </c>
      <c r="C79" s="41">
        <f>IF($A79="","",Assumptions!C88)</f>
        <v/>
      </c>
      <c r="D79" s="41">
        <f>IF(OR($A79="",$B$3=""),"",IF(COUNTIFS('Cost Inputs'!$A$5:$A$104,$A79,'Cost Inputs'!$B$5:$B$104,$B$3,'Cost Inputs'!$E$5:$E$104,"Included")+COUNTIFS('Cost Inputs'!$A$5:$A$104,$A79,'Cost Inputs'!$B$5:$B$104,$B$3,'Cost Inputs'!$E$5:$E$104,"Review")=0,"",SUMIFS('Cost Inputs'!$C$5:$C$104,'Cost Inputs'!$A$5:$A$104,$A79,'Cost Inputs'!$B$5:$B$104,$B$3,'Cost Inputs'!$E$5:$E$104,"Included")+SUMIFS('Cost Inputs'!$C$5:$C$104,'Cost Inputs'!$A$5:$A$104,$A79,'Cost Inputs'!$B$5:$B$104,$B$3,'Cost Inputs'!$E$5:$E$104,"Review")))</f>
        <v/>
      </c>
      <c r="E79" s="42">
        <f>IF($A79="","",Assumptions!D88)</f>
        <v/>
      </c>
      <c r="F79" s="41">
        <f>IF(OR($A79="",$D79="",$D79&lt;=0,$E79&lt;0,$E79&gt;=1),"",IFERROR($D79/(1-$E79),""))</f>
        <v/>
      </c>
      <c r="G79" s="40">
        <f>IF(OR($F79="",$C79="",$C79&lt;=0),"",IFERROR(ROUNDUP($F79/$C79,0),""))</f>
        <v/>
      </c>
      <c r="H79" s="42">
        <f>IF(OR($G79="",$B79="",$B79&lt;=0),"",IFERROR($G79/$B79,""))</f>
        <v/>
      </c>
      <c r="I79" s="11">
        <f>IF($A79="","",IF($B$3="","Missing period",IF($D79="","Missing cost input",IF(COUNTIFS('Cost Inputs'!$A$5:$A$104,$A79,'Cost Inputs'!$B$5:$B$104,$B$3,'Cost Inputs'!$E$5:$E$104,"Review")&gt;0,"Review costs",IF($G79&gt;$B79,"Above capacity",IF($H79&gt;=Assumptions!$B$4,"Near capacity","Within capacity"))))))</f>
        <v/>
      </c>
    </row>
    <row r="80" ht="30" customHeight="1">
      <c r="A80" s="15">
        <f>IF(OR(Assumptions!A89="",Assumptions!F89&lt;&gt;"Active"),"",Assumptions!A89)</f>
        <v/>
      </c>
      <c r="B80" s="43">
        <f>IF($A80="","",Assumptions!B89)</f>
        <v/>
      </c>
      <c r="C80" s="44">
        <f>IF($A80="","",Assumptions!C89)</f>
        <v/>
      </c>
      <c r="D80" s="44">
        <f>IF(OR($A80="",$B$3=""),"",IF(COUNTIFS('Cost Inputs'!$A$5:$A$104,$A80,'Cost Inputs'!$B$5:$B$104,$B$3,'Cost Inputs'!$E$5:$E$104,"Included")+COUNTIFS('Cost Inputs'!$A$5:$A$104,$A80,'Cost Inputs'!$B$5:$B$104,$B$3,'Cost Inputs'!$E$5:$E$104,"Review")=0,"",SUMIFS('Cost Inputs'!$C$5:$C$104,'Cost Inputs'!$A$5:$A$104,$A80,'Cost Inputs'!$B$5:$B$104,$B$3,'Cost Inputs'!$E$5:$E$104,"Included")+SUMIFS('Cost Inputs'!$C$5:$C$104,'Cost Inputs'!$A$5:$A$104,$A80,'Cost Inputs'!$B$5:$B$104,$B$3,'Cost Inputs'!$E$5:$E$104,"Review")))</f>
        <v/>
      </c>
      <c r="E80" s="45">
        <f>IF($A80="","",Assumptions!D89)</f>
        <v/>
      </c>
      <c r="F80" s="44">
        <f>IF(OR($A80="",$D80="",$D80&lt;=0,$E80&lt;0,$E80&gt;=1),"",IFERROR($D80/(1-$E80),""))</f>
        <v/>
      </c>
      <c r="G80" s="43">
        <f>IF(OR($F80="",$C80="",$C80&lt;=0),"",IFERROR(ROUNDUP($F80/$C80,0),""))</f>
        <v/>
      </c>
      <c r="H80" s="45">
        <f>IF(OR($G80="",$B80="",$B80&lt;=0),"",IFERROR($G80/$B80,""))</f>
        <v/>
      </c>
      <c r="I80" s="15">
        <f>IF($A80="","",IF($B$3="","Missing period",IF($D80="","Missing cost input",IF(COUNTIFS('Cost Inputs'!$A$5:$A$104,$A80,'Cost Inputs'!$B$5:$B$104,$B$3,'Cost Inputs'!$E$5:$E$104,"Review")&gt;0,"Review costs",IF($G80&gt;$B80,"Above capacity",IF($H80&gt;=Assumptions!$B$4,"Near capacity","Within capacity"))))))</f>
        <v/>
      </c>
    </row>
    <row r="81" ht="30" customHeight="1">
      <c r="A81" s="11">
        <f>IF(OR(Assumptions!A90="",Assumptions!F90&lt;&gt;"Active"),"",Assumptions!A90)</f>
        <v/>
      </c>
      <c r="B81" s="40">
        <f>IF($A81="","",Assumptions!B90)</f>
        <v/>
      </c>
      <c r="C81" s="41">
        <f>IF($A81="","",Assumptions!C90)</f>
        <v/>
      </c>
      <c r="D81" s="41">
        <f>IF(OR($A81="",$B$3=""),"",IF(COUNTIFS('Cost Inputs'!$A$5:$A$104,$A81,'Cost Inputs'!$B$5:$B$104,$B$3,'Cost Inputs'!$E$5:$E$104,"Included")+COUNTIFS('Cost Inputs'!$A$5:$A$104,$A81,'Cost Inputs'!$B$5:$B$104,$B$3,'Cost Inputs'!$E$5:$E$104,"Review")=0,"",SUMIFS('Cost Inputs'!$C$5:$C$104,'Cost Inputs'!$A$5:$A$104,$A81,'Cost Inputs'!$B$5:$B$104,$B$3,'Cost Inputs'!$E$5:$E$104,"Included")+SUMIFS('Cost Inputs'!$C$5:$C$104,'Cost Inputs'!$A$5:$A$104,$A81,'Cost Inputs'!$B$5:$B$104,$B$3,'Cost Inputs'!$E$5:$E$104,"Review")))</f>
        <v/>
      </c>
      <c r="E81" s="42">
        <f>IF($A81="","",Assumptions!D90)</f>
        <v/>
      </c>
      <c r="F81" s="41">
        <f>IF(OR($A81="",$D81="",$D81&lt;=0,$E81&lt;0,$E81&gt;=1),"",IFERROR($D81/(1-$E81),""))</f>
        <v/>
      </c>
      <c r="G81" s="40">
        <f>IF(OR($F81="",$C81="",$C81&lt;=0),"",IFERROR(ROUNDUP($F81/$C81,0),""))</f>
        <v/>
      </c>
      <c r="H81" s="42">
        <f>IF(OR($G81="",$B81="",$B81&lt;=0),"",IFERROR($G81/$B81,""))</f>
        <v/>
      </c>
      <c r="I81" s="11">
        <f>IF($A81="","",IF($B$3="","Missing period",IF($D81="","Missing cost input",IF(COUNTIFS('Cost Inputs'!$A$5:$A$104,$A81,'Cost Inputs'!$B$5:$B$104,$B$3,'Cost Inputs'!$E$5:$E$104,"Review")&gt;0,"Review costs",IF($G81&gt;$B81,"Above capacity",IF($H81&gt;=Assumptions!$B$4,"Near capacity","Within capacity"))))))</f>
        <v/>
      </c>
    </row>
    <row r="82" ht="30" customHeight="1">
      <c r="A82" s="15">
        <f>IF(OR(Assumptions!A91="",Assumptions!F91&lt;&gt;"Active"),"",Assumptions!A91)</f>
        <v/>
      </c>
      <c r="B82" s="43">
        <f>IF($A82="","",Assumptions!B91)</f>
        <v/>
      </c>
      <c r="C82" s="44">
        <f>IF($A82="","",Assumptions!C91)</f>
        <v/>
      </c>
      <c r="D82" s="44">
        <f>IF(OR($A82="",$B$3=""),"",IF(COUNTIFS('Cost Inputs'!$A$5:$A$104,$A82,'Cost Inputs'!$B$5:$B$104,$B$3,'Cost Inputs'!$E$5:$E$104,"Included")+COUNTIFS('Cost Inputs'!$A$5:$A$104,$A82,'Cost Inputs'!$B$5:$B$104,$B$3,'Cost Inputs'!$E$5:$E$104,"Review")=0,"",SUMIFS('Cost Inputs'!$C$5:$C$104,'Cost Inputs'!$A$5:$A$104,$A82,'Cost Inputs'!$B$5:$B$104,$B$3,'Cost Inputs'!$E$5:$E$104,"Included")+SUMIFS('Cost Inputs'!$C$5:$C$104,'Cost Inputs'!$A$5:$A$104,$A82,'Cost Inputs'!$B$5:$B$104,$B$3,'Cost Inputs'!$E$5:$E$104,"Review")))</f>
        <v/>
      </c>
      <c r="E82" s="45">
        <f>IF($A82="","",Assumptions!D91)</f>
        <v/>
      </c>
      <c r="F82" s="44">
        <f>IF(OR($A82="",$D82="",$D82&lt;=0,$E82&lt;0,$E82&gt;=1),"",IFERROR($D82/(1-$E82),""))</f>
        <v/>
      </c>
      <c r="G82" s="43">
        <f>IF(OR($F82="",$C82="",$C82&lt;=0),"",IFERROR(ROUNDUP($F82/$C82,0),""))</f>
        <v/>
      </c>
      <c r="H82" s="45">
        <f>IF(OR($G82="",$B82="",$B82&lt;=0),"",IFERROR($G82/$B82,""))</f>
        <v/>
      </c>
      <c r="I82" s="15">
        <f>IF($A82="","",IF($B$3="","Missing period",IF($D82="","Missing cost input",IF(COUNTIFS('Cost Inputs'!$A$5:$A$104,$A82,'Cost Inputs'!$B$5:$B$104,$B$3,'Cost Inputs'!$E$5:$E$104,"Review")&gt;0,"Review costs",IF($G82&gt;$B82,"Above capacity",IF($H82&gt;=Assumptions!$B$4,"Near capacity","Within capacity"))))))</f>
        <v/>
      </c>
    </row>
    <row r="83" ht="30" customHeight="1">
      <c r="A83" s="11">
        <f>IF(OR(Assumptions!A92="",Assumptions!F92&lt;&gt;"Active"),"",Assumptions!A92)</f>
        <v/>
      </c>
      <c r="B83" s="40">
        <f>IF($A83="","",Assumptions!B92)</f>
        <v/>
      </c>
      <c r="C83" s="41">
        <f>IF($A83="","",Assumptions!C92)</f>
        <v/>
      </c>
      <c r="D83" s="41">
        <f>IF(OR($A83="",$B$3=""),"",IF(COUNTIFS('Cost Inputs'!$A$5:$A$104,$A83,'Cost Inputs'!$B$5:$B$104,$B$3,'Cost Inputs'!$E$5:$E$104,"Included")+COUNTIFS('Cost Inputs'!$A$5:$A$104,$A83,'Cost Inputs'!$B$5:$B$104,$B$3,'Cost Inputs'!$E$5:$E$104,"Review")=0,"",SUMIFS('Cost Inputs'!$C$5:$C$104,'Cost Inputs'!$A$5:$A$104,$A83,'Cost Inputs'!$B$5:$B$104,$B$3,'Cost Inputs'!$E$5:$E$104,"Included")+SUMIFS('Cost Inputs'!$C$5:$C$104,'Cost Inputs'!$A$5:$A$104,$A83,'Cost Inputs'!$B$5:$B$104,$B$3,'Cost Inputs'!$E$5:$E$104,"Review")))</f>
        <v/>
      </c>
      <c r="E83" s="42">
        <f>IF($A83="","",Assumptions!D92)</f>
        <v/>
      </c>
      <c r="F83" s="41">
        <f>IF(OR($A83="",$D83="",$D83&lt;=0,$E83&lt;0,$E83&gt;=1),"",IFERROR($D83/(1-$E83),""))</f>
        <v/>
      </c>
      <c r="G83" s="40">
        <f>IF(OR($F83="",$C83="",$C83&lt;=0),"",IFERROR(ROUNDUP($F83/$C83,0),""))</f>
        <v/>
      </c>
      <c r="H83" s="42">
        <f>IF(OR($G83="",$B83="",$B83&lt;=0),"",IFERROR($G83/$B83,""))</f>
        <v/>
      </c>
      <c r="I83" s="11">
        <f>IF($A83="","",IF($B$3="","Missing period",IF($D83="","Missing cost input",IF(COUNTIFS('Cost Inputs'!$A$5:$A$104,$A83,'Cost Inputs'!$B$5:$B$104,$B$3,'Cost Inputs'!$E$5:$E$104,"Review")&gt;0,"Review costs",IF($G83&gt;$B83,"Above capacity",IF($H83&gt;=Assumptions!$B$4,"Near capacity","Within capacity"))))))</f>
        <v/>
      </c>
    </row>
    <row r="84" ht="30" customHeight="1">
      <c r="A84" s="15">
        <f>IF(OR(Assumptions!A93="",Assumptions!F93&lt;&gt;"Active"),"",Assumptions!A93)</f>
        <v/>
      </c>
      <c r="B84" s="43">
        <f>IF($A84="","",Assumptions!B93)</f>
        <v/>
      </c>
      <c r="C84" s="44">
        <f>IF($A84="","",Assumptions!C93)</f>
        <v/>
      </c>
      <c r="D84" s="44">
        <f>IF(OR($A84="",$B$3=""),"",IF(COUNTIFS('Cost Inputs'!$A$5:$A$104,$A84,'Cost Inputs'!$B$5:$B$104,$B$3,'Cost Inputs'!$E$5:$E$104,"Included")+COUNTIFS('Cost Inputs'!$A$5:$A$104,$A84,'Cost Inputs'!$B$5:$B$104,$B$3,'Cost Inputs'!$E$5:$E$104,"Review")=0,"",SUMIFS('Cost Inputs'!$C$5:$C$104,'Cost Inputs'!$A$5:$A$104,$A84,'Cost Inputs'!$B$5:$B$104,$B$3,'Cost Inputs'!$E$5:$E$104,"Included")+SUMIFS('Cost Inputs'!$C$5:$C$104,'Cost Inputs'!$A$5:$A$104,$A84,'Cost Inputs'!$B$5:$B$104,$B$3,'Cost Inputs'!$E$5:$E$104,"Review")))</f>
        <v/>
      </c>
      <c r="E84" s="45">
        <f>IF($A84="","",Assumptions!D93)</f>
        <v/>
      </c>
      <c r="F84" s="44">
        <f>IF(OR($A84="",$D84="",$D84&lt;=0,$E84&lt;0,$E84&gt;=1),"",IFERROR($D84/(1-$E84),""))</f>
        <v/>
      </c>
      <c r="G84" s="43">
        <f>IF(OR($F84="",$C84="",$C84&lt;=0),"",IFERROR(ROUNDUP($F84/$C84,0),""))</f>
        <v/>
      </c>
      <c r="H84" s="45">
        <f>IF(OR($G84="",$B84="",$B84&lt;=0),"",IFERROR($G84/$B84,""))</f>
        <v/>
      </c>
      <c r="I84" s="15">
        <f>IF($A84="","",IF($B$3="","Missing period",IF($D84="","Missing cost input",IF(COUNTIFS('Cost Inputs'!$A$5:$A$104,$A84,'Cost Inputs'!$B$5:$B$104,$B$3,'Cost Inputs'!$E$5:$E$104,"Review")&gt;0,"Review costs",IF($G84&gt;$B84,"Above capacity",IF($H84&gt;=Assumptions!$B$4,"Near capacity","Within capacity"))))))</f>
        <v/>
      </c>
    </row>
    <row r="85" ht="30" customHeight="1">
      <c r="A85" s="11">
        <f>IF(OR(Assumptions!A94="",Assumptions!F94&lt;&gt;"Active"),"",Assumptions!A94)</f>
        <v/>
      </c>
      <c r="B85" s="40">
        <f>IF($A85="","",Assumptions!B94)</f>
        <v/>
      </c>
      <c r="C85" s="41">
        <f>IF($A85="","",Assumptions!C94)</f>
        <v/>
      </c>
      <c r="D85" s="41">
        <f>IF(OR($A85="",$B$3=""),"",IF(COUNTIFS('Cost Inputs'!$A$5:$A$104,$A85,'Cost Inputs'!$B$5:$B$104,$B$3,'Cost Inputs'!$E$5:$E$104,"Included")+COUNTIFS('Cost Inputs'!$A$5:$A$104,$A85,'Cost Inputs'!$B$5:$B$104,$B$3,'Cost Inputs'!$E$5:$E$104,"Review")=0,"",SUMIFS('Cost Inputs'!$C$5:$C$104,'Cost Inputs'!$A$5:$A$104,$A85,'Cost Inputs'!$B$5:$B$104,$B$3,'Cost Inputs'!$E$5:$E$104,"Included")+SUMIFS('Cost Inputs'!$C$5:$C$104,'Cost Inputs'!$A$5:$A$104,$A85,'Cost Inputs'!$B$5:$B$104,$B$3,'Cost Inputs'!$E$5:$E$104,"Review")))</f>
        <v/>
      </c>
      <c r="E85" s="42">
        <f>IF($A85="","",Assumptions!D94)</f>
        <v/>
      </c>
      <c r="F85" s="41">
        <f>IF(OR($A85="",$D85="",$D85&lt;=0,$E85&lt;0,$E85&gt;=1),"",IFERROR($D85/(1-$E85),""))</f>
        <v/>
      </c>
      <c r="G85" s="40">
        <f>IF(OR($F85="",$C85="",$C85&lt;=0),"",IFERROR(ROUNDUP($F85/$C85,0),""))</f>
        <v/>
      </c>
      <c r="H85" s="42">
        <f>IF(OR($G85="",$B85="",$B85&lt;=0),"",IFERROR($G85/$B85,""))</f>
        <v/>
      </c>
      <c r="I85" s="11">
        <f>IF($A85="","",IF($B$3="","Missing period",IF($D85="","Missing cost input",IF(COUNTIFS('Cost Inputs'!$A$5:$A$104,$A85,'Cost Inputs'!$B$5:$B$104,$B$3,'Cost Inputs'!$E$5:$E$104,"Review")&gt;0,"Review costs",IF($G85&gt;$B85,"Above capacity",IF($H85&gt;=Assumptions!$B$4,"Near capacity","Within capacity"))))))</f>
        <v/>
      </c>
    </row>
    <row r="86" ht="30" customHeight="1">
      <c r="A86" s="15">
        <f>IF(OR(Assumptions!A95="",Assumptions!F95&lt;&gt;"Active"),"",Assumptions!A95)</f>
        <v/>
      </c>
      <c r="B86" s="43">
        <f>IF($A86="","",Assumptions!B95)</f>
        <v/>
      </c>
      <c r="C86" s="44">
        <f>IF($A86="","",Assumptions!C95)</f>
        <v/>
      </c>
      <c r="D86" s="44">
        <f>IF(OR($A86="",$B$3=""),"",IF(COUNTIFS('Cost Inputs'!$A$5:$A$104,$A86,'Cost Inputs'!$B$5:$B$104,$B$3,'Cost Inputs'!$E$5:$E$104,"Included")+COUNTIFS('Cost Inputs'!$A$5:$A$104,$A86,'Cost Inputs'!$B$5:$B$104,$B$3,'Cost Inputs'!$E$5:$E$104,"Review")=0,"",SUMIFS('Cost Inputs'!$C$5:$C$104,'Cost Inputs'!$A$5:$A$104,$A86,'Cost Inputs'!$B$5:$B$104,$B$3,'Cost Inputs'!$E$5:$E$104,"Included")+SUMIFS('Cost Inputs'!$C$5:$C$104,'Cost Inputs'!$A$5:$A$104,$A86,'Cost Inputs'!$B$5:$B$104,$B$3,'Cost Inputs'!$E$5:$E$104,"Review")))</f>
        <v/>
      </c>
      <c r="E86" s="45">
        <f>IF($A86="","",Assumptions!D95)</f>
        <v/>
      </c>
      <c r="F86" s="44">
        <f>IF(OR($A86="",$D86="",$D86&lt;=0,$E86&lt;0,$E86&gt;=1),"",IFERROR($D86/(1-$E86),""))</f>
        <v/>
      </c>
      <c r="G86" s="43">
        <f>IF(OR($F86="",$C86="",$C86&lt;=0),"",IFERROR(ROUNDUP($F86/$C86,0),""))</f>
        <v/>
      </c>
      <c r="H86" s="45">
        <f>IF(OR($G86="",$B86="",$B86&lt;=0),"",IFERROR($G86/$B86,""))</f>
        <v/>
      </c>
      <c r="I86" s="15">
        <f>IF($A86="","",IF($B$3="","Missing period",IF($D86="","Missing cost input",IF(COUNTIFS('Cost Inputs'!$A$5:$A$104,$A86,'Cost Inputs'!$B$5:$B$104,$B$3,'Cost Inputs'!$E$5:$E$104,"Review")&gt;0,"Review costs",IF($G86&gt;$B86,"Above capacity",IF($H86&gt;=Assumptions!$B$4,"Near capacity","Within capacity"))))))</f>
        <v/>
      </c>
    </row>
    <row r="87" ht="30" customHeight="1">
      <c r="A87" s="11">
        <f>IF(OR(Assumptions!A96="",Assumptions!F96&lt;&gt;"Active"),"",Assumptions!A96)</f>
        <v/>
      </c>
      <c r="B87" s="40">
        <f>IF($A87="","",Assumptions!B96)</f>
        <v/>
      </c>
      <c r="C87" s="41">
        <f>IF($A87="","",Assumptions!C96)</f>
        <v/>
      </c>
      <c r="D87" s="41">
        <f>IF(OR($A87="",$B$3=""),"",IF(COUNTIFS('Cost Inputs'!$A$5:$A$104,$A87,'Cost Inputs'!$B$5:$B$104,$B$3,'Cost Inputs'!$E$5:$E$104,"Included")+COUNTIFS('Cost Inputs'!$A$5:$A$104,$A87,'Cost Inputs'!$B$5:$B$104,$B$3,'Cost Inputs'!$E$5:$E$104,"Review")=0,"",SUMIFS('Cost Inputs'!$C$5:$C$104,'Cost Inputs'!$A$5:$A$104,$A87,'Cost Inputs'!$B$5:$B$104,$B$3,'Cost Inputs'!$E$5:$E$104,"Included")+SUMIFS('Cost Inputs'!$C$5:$C$104,'Cost Inputs'!$A$5:$A$104,$A87,'Cost Inputs'!$B$5:$B$104,$B$3,'Cost Inputs'!$E$5:$E$104,"Review")))</f>
        <v/>
      </c>
      <c r="E87" s="42">
        <f>IF($A87="","",Assumptions!D96)</f>
        <v/>
      </c>
      <c r="F87" s="41">
        <f>IF(OR($A87="",$D87="",$D87&lt;=0,$E87&lt;0,$E87&gt;=1),"",IFERROR($D87/(1-$E87),""))</f>
        <v/>
      </c>
      <c r="G87" s="40">
        <f>IF(OR($F87="",$C87="",$C87&lt;=0),"",IFERROR(ROUNDUP($F87/$C87,0),""))</f>
        <v/>
      </c>
      <c r="H87" s="42">
        <f>IF(OR($G87="",$B87="",$B87&lt;=0),"",IFERROR($G87/$B87,""))</f>
        <v/>
      </c>
      <c r="I87" s="11">
        <f>IF($A87="","",IF($B$3="","Missing period",IF($D87="","Missing cost input",IF(COUNTIFS('Cost Inputs'!$A$5:$A$104,$A87,'Cost Inputs'!$B$5:$B$104,$B$3,'Cost Inputs'!$E$5:$E$104,"Review")&gt;0,"Review costs",IF($G87&gt;$B87,"Above capacity",IF($H87&gt;=Assumptions!$B$4,"Near capacity","Within capacity"))))))</f>
        <v/>
      </c>
    </row>
    <row r="88" ht="30" customHeight="1">
      <c r="A88" s="15">
        <f>IF(OR(Assumptions!A97="",Assumptions!F97&lt;&gt;"Active"),"",Assumptions!A97)</f>
        <v/>
      </c>
      <c r="B88" s="43">
        <f>IF($A88="","",Assumptions!B97)</f>
        <v/>
      </c>
      <c r="C88" s="44">
        <f>IF($A88="","",Assumptions!C97)</f>
        <v/>
      </c>
      <c r="D88" s="44">
        <f>IF(OR($A88="",$B$3=""),"",IF(COUNTIFS('Cost Inputs'!$A$5:$A$104,$A88,'Cost Inputs'!$B$5:$B$104,$B$3,'Cost Inputs'!$E$5:$E$104,"Included")+COUNTIFS('Cost Inputs'!$A$5:$A$104,$A88,'Cost Inputs'!$B$5:$B$104,$B$3,'Cost Inputs'!$E$5:$E$104,"Review")=0,"",SUMIFS('Cost Inputs'!$C$5:$C$104,'Cost Inputs'!$A$5:$A$104,$A88,'Cost Inputs'!$B$5:$B$104,$B$3,'Cost Inputs'!$E$5:$E$104,"Included")+SUMIFS('Cost Inputs'!$C$5:$C$104,'Cost Inputs'!$A$5:$A$104,$A88,'Cost Inputs'!$B$5:$B$104,$B$3,'Cost Inputs'!$E$5:$E$104,"Review")))</f>
        <v/>
      </c>
      <c r="E88" s="45">
        <f>IF($A88="","",Assumptions!D97)</f>
        <v/>
      </c>
      <c r="F88" s="44">
        <f>IF(OR($A88="",$D88="",$D88&lt;=0,$E88&lt;0,$E88&gt;=1),"",IFERROR($D88/(1-$E88),""))</f>
        <v/>
      </c>
      <c r="G88" s="43">
        <f>IF(OR($F88="",$C88="",$C88&lt;=0),"",IFERROR(ROUNDUP($F88/$C88,0),""))</f>
        <v/>
      </c>
      <c r="H88" s="45">
        <f>IF(OR($G88="",$B88="",$B88&lt;=0),"",IFERROR($G88/$B88,""))</f>
        <v/>
      </c>
      <c r="I88" s="15">
        <f>IF($A88="","",IF($B$3="","Missing period",IF($D88="","Missing cost input",IF(COUNTIFS('Cost Inputs'!$A$5:$A$104,$A88,'Cost Inputs'!$B$5:$B$104,$B$3,'Cost Inputs'!$E$5:$E$104,"Review")&gt;0,"Review costs",IF($G88&gt;$B88,"Above capacity",IF($H88&gt;=Assumptions!$B$4,"Near capacity","Within capacity"))))))</f>
        <v/>
      </c>
    </row>
    <row r="89" ht="30" customHeight="1">
      <c r="A89" s="11">
        <f>IF(OR(Assumptions!A98="",Assumptions!F98&lt;&gt;"Active"),"",Assumptions!A98)</f>
        <v/>
      </c>
      <c r="B89" s="40">
        <f>IF($A89="","",Assumptions!B98)</f>
        <v/>
      </c>
      <c r="C89" s="41">
        <f>IF($A89="","",Assumptions!C98)</f>
        <v/>
      </c>
      <c r="D89" s="41">
        <f>IF(OR($A89="",$B$3=""),"",IF(COUNTIFS('Cost Inputs'!$A$5:$A$104,$A89,'Cost Inputs'!$B$5:$B$104,$B$3,'Cost Inputs'!$E$5:$E$104,"Included")+COUNTIFS('Cost Inputs'!$A$5:$A$104,$A89,'Cost Inputs'!$B$5:$B$104,$B$3,'Cost Inputs'!$E$5:$E$104,"Review")=0,"",SUMIFS('Cost Inputs'!$C$5:$C$104,'Cost Inputs'!$A$5:$A$104,$A89,'Cost Inputs'!$B$5:$B$104,$B$3,'Cost Inputs'!$E$5:$E$104,"Included")+SUMIFS('Cost Inputs'!$C$5:$C$104,'Cost Inputs'!$A$5:$A$104,$A89,'Cost Inputs'!$B$5:$B$104,$B$3,'Cost Inputs'!$E$5:$E$104,"Review")))</f>
        <v/>
      </c>
      <c r="E89" s="42">
        <f>IF($A89="","",Assumptions!D98)</f>
        <v/>
      </c>
      <c r="F89" s="41">
        <f>IF(OR($A89="",$D89="",$D89&lt;=0,$E89&lt;0,$E89&gt;=1),"",IFERROR($D89/(1-$E89),""))</f>
        <v/>
      </c>
      <c r="G89" s="40">
        <f>IF(OR($F89="",$C89="",$C89&lt;=0),"",IFERROR(ROUNDUP($F89/$C89,0),""))</f>
        <v/>
      </c>
      <c r="H89" s="42">
        <f>IF(OR($G89="",$B89="",$B89&lt;=0),"",IFERROR($G89/$B89,""))</f>
        <v/>
      </c>
      <c r="I89" s="11">
        <f>IF($A89="","",IF($B$3="","Missing period",IF($D89="","Missing cost input",IF(COUNTIFS('Cost Inputs'!$A$5:$A$104,$A89,'Cost Inputs'!$B$5:$B$104,$B$3,'Cost Inputs'!$E$5:$E$104,"Review")&gt;0,"Review costs",IF($G89&gt;$B89,"Above capacity",IF($H89&gt;=Assumptions!$B$4,"Near capacity","Within capacity"))))))</f>
        <v/>
      </c>
    </row>
    <row r="90" ht="30" customHeight="1">
      <c r="A90" s="15">
        <f>IF(OR(Assumptions!A99="",Assumptions!F99&lt;&gt;"Active"),"",Assumptions!A99)</f>
        <v/>
      </c>
      <c r="B90" s="43">
        <f>IF($A90="","",Assumptions!B99)</f>
        <v/>
      </c>
      <c r="C90" s="44">
        <f>IF($A90="","",Assumptions!C99)</f>
        <v/>
      </c>
      <c r="D90" s="44">
        <f>IF(OR($A90="",$B$3=""),"",IF(COUNTIFS('Cost Inputs'!$A$5:$A$104,$A90,'Cost Inputs'!$B$5:$B$104,$B$3,'Cost Inputs'!$E$5:$E$104,"Included")+COUNTIFS('Cost Inputs'!$A$5:$A$104,$A90,'Cost Inputs'!$B$5:$B$104,$B$3,'Cost Inputs'!$E$5:$E$104,"Review")=0,"",SUMIFS('Cost Inputs'!$C$5:$C$104,'Cost Inputs'!$A$5:$A$104,$A90,'Cost Inputs'!$B$5:$B$104,$B$3,'Cost Inputs'!$E$5:$E$104,"Included")+SUMIFS('Cost Inputs'!$C$5:$C$104,'Cost Inputs'!$A$5:$A$104,$A90,'Cost Inputs'!$B$5:$B$104,$B$3,'Cost Inputs'!$E$5:$E$104,"Review")))</f>
        <v/>
      </c>
      <c r="E90" s="45">
        <f>IF($A90="","",Assumptions!D99)</f>
        <v/>
      </c>
      <c r="F90" s="44">
        <f>IF(OR($A90="",$D90="",$D90&lt;=0,$E90&lt;0,$E90&gt;=1),"",IFERROR($D90/(1-$E90),""))</f>
        <v/>
      </c>
      <c r="G90" s="43">
        <f>IF(OR($F90="",$C90="",$C90&lt;=0),"",IFERROR(ROUNDUP($F90/$C90,0),""))</f>
        <v/>
      </c>
      <c r="H90" s="45">
        <f>IF(OR($G90="",$B90="",$B90&lt;=0),"",IFERROR($G90/$B90,""))</f>
        <v/>
      </c>
      <c r="I90" s="15">
        <f>IF($A90="","",IF($B$3="","Missing period",IF($D90="","Missing cost input",IF(COUNTIFS('Cost Inputs'!$A$5:$A$104,$A90,'Cost Inputs'!$B$5:$B$104,$B$3,'Cost Inputs'!$E$5:$E$104,"Review")&gt;0,"Review costs",IF($G90&gt;$B90,"Above capacity",IF($H90&gt;=Assumptions!$B$4,"Near capacity","Within capacity"))))))</f>
        <v/>
      </c>
    </row>
    <row r="91" ht="30" customHeight="1">
      <c r="A91" s="11">
        <f>IF(OR(Assumptions!A100="",Assumptions!F100&lt;&gt;"Active"),"",Assumptions!A100)</f>
        <v/>
      </c>
      <c r="B91" s="40">
        <f>IF($A91="","",Assumptions!B100)</f>
        <v/>
      </c>
      <c r="C91" s="41">
        <f>IF($A91="","",Assumptions!C100)</f>
        <v/>
      </c>
      <c r="D91" s="41">
        <f>IF(OR($A91="",$B$3=""),"",IF(COUNTIFS('Cost Inputs'!$A$5:$A$104,$A91,'Cost Inputs'!$B$5:$B$104,$B$3,'Cost Inputs'!$E$5:$E$104,"Included")+COUNTIFS('Cost Inputs'!$A$5:$A$104,$A91,'Cost Inputs'!$B$5:$B$104,$B$3,'Cost Inputs'!$E$5:$E$104,"Review")=0,"",SUMIFS('Cost Inputs'!$C$5:$C$104,'Cost Inputs'!$A$5:$A$104,$A91,'Cost Inputs'!$B$5:$B$104,$B$3,'Cost Inputs'!$E$5:$E$104,"Included")+SUMIFS('Cost Inputs'!$C$5:$C$104,'Cost Inputs'!$A$5:$A$104,$A91,'Cost Inputs'!$B$5:$B$104,$B$3,'Cost Inputs'!$E$5:$E$104,"Review")))</f>
        <v/>
      </c>
      <c r="E91" s="42">
        <f>IF($A91="","",Assumptions!D100)</f>
        <v/>
      </c>
      <c r="F91" s="41">
        <f>IF(OR($A91="",$D91="",$D91&lt;=0,$E91&lt;0,$E91&gt;=1),"",IFERROR($D91/(1-$E91),""))</f>
        <v/>
      </c>
      <c r="G91" s="40">
        <f>IF(OR($F91="",$C91="",$C91&lt;=0),"",IFERROR(ROUNDUP($F91/$C91,0),""))</f>
        <v/>
      </c>
      <c r="H91" s="42">
        <f>IF(OR($G91="",$B91="",$B91&lt;=0),"",IFERROR($G91/$B91,""))</f>
        <v/>
      </c>
      <c r="I91" s="11">
        <f>IF($A91="","",IF($B$3="","Missing period",IF($D91="","Missing cost input",IF(COUNTIFS('Cost Inputs'!$A$5:$A$104,$A91,'Cost Inputs'!$B$5:$B$104,$B$3,'Cost Inputs'!$E$5:$E$104,"Review")&gt;0,"Review costs",IF($G91&gt;$B91,"Above capacity",IF($H91&gt;=Assumptions!$B$4,"Near capacity","Within capacity"))))))</f>
        <v/>
      </c>
    </row>
    <row r="92" ht="30" customHeight="1">
      <c r="A92" s="15">
        <f>IF(OR(Assumptions!A101="",Assumptions!F101&lt;&gt;"Active"),"",Assumptions!A101)</f>
        <v/>
      </c>
      <c r="B92" s="43">
        <f>IF($A92="","",Assumptions!B101)</f>
        <v/>
      </c>
      <c r="C92" s="44">
        <f>IF($A92="","",Assumptions!C101)</f>
        <v/>
      </c>
      <c r="D92" s="44">
        <f>IF(OR($A92="",$B$3=""),"",IF(COUNTIFS('Cost Inputs'!$A$5:$A$104,$A92,'Cost Inputs'!$B$5:$B$104,$B$3,'Cost Inputs'!$E$5:$E$104,"Included")+COUNTIFS('Cost Inputs'!$A$5:$A$104,$A92,'Cost Inputs'!$B$5:$B$104,$B$3,'Cost Inputs'!$E$5:$E$104,"Review")=0,"",SUMIFS('Cost Inputs'!$C$5:$C$104,'Cost Inputs'!$A$5:$A$104,$A92,'Cost Inputs'!$B$5:$B$104,$B$3,'Cost Inputs'!$E$5:$E$104,"Included")+SUMIFS('Cost Inputs'!$C$5:$C$104,'Cost Inputs'!$A$5:$A$104,$A92,'Cost Inputs'!$B$5:$B$104,$B$3,'Cost Inputs'!$E$5:$E$104,"Review")))</f>
        <v/>
      </c>
      <c r="E92" s="45">
        <f>IF($A92="","",Assumptions!D101)</f>
        <v/>
      </c>
      <c r="F92" s="44">
        <f>IF(OR($A92="",$D92="",$D92&lt;=0,$E92&lt;0,$E92&gt;=1),"",IFERROR($D92/(1-$E92),""))</f>
        <v/>
      </c>
      <c r="G92" s="43">
        <f>IF(OR($F92="",$C92="",$C92&lt;=0),"",IFERROR(ROUNDUP($F92/$C92,0),""))</f>
        <v/>
      </c>
      <c r="H92" s="45">
        <f>IF(OR($G92="",$B92="",$B92&lt;=0),"",IFERROR($G92/$B92,""))</f>
        <v/>
      </c>
      <c r="I92" s="15">
        <f>IF($A92="","",IF($B$3="","Missing period",IF($D92="","Missing cost input",IF(COUNTIFS('Cost Inputs'!$A$5:$A$104,$A92,'Cost Inputs'!$B$5:$B$104,$B$3,'Cost Inputs'!$E$5:$E$104,"Review")&gt;0,"Review costs",IF($G92&gt;$B92,"Above capacity",IF($H92&gt;=Assumptions!$B$4,"Near capacity","Within capacity"))))))</f>
        <v/>
      </c>
    </row>
    <row r="93" ht="30" customHeight="1">
      <c r="A93" s="11">
        <f>IF(OR(Assumptions!A102="",Assumptions!F102&lt;&gt;"Active"),"",Assumptions!A102)</f>
        <v/>
      </c>
      <c r="B93" s="40">
        <f>IF($A93="","",Assumptions!B102)</f>
        <v/>
      </c>
      <c r="C93" s="41">
        <f>IF($A93="","",Assumptions!C102)</f>
        <v/>
      </c>
      <c r="D93" s="41">
        <f>IF(OR($A93="",$B$3=""),"",IF(COUNTIFS('Cost Inputs'!$A$5:$A$104,$A93,'Cost Inputs'!$B$5:$B$104,$B$3,'Cost Inputs'!$E$5:$E$104,"Included")+COUNTIFS('Cost Inputs'!$A$5:$A$104,$A93,'Cost Inputs'!$B$5:$B$104,$B$3,'Cost Inputs'!$E$5:$E$104,"Review")=0,"",SUMIFS('Cost Inputs'!$C$5:$C$104,'Cost Inputs'!$A$5:$A$104,$A93,'Cost Inputs'!$B$5:$B$104,$B$3,'Cost Inputs'!$E$5:$E$104,"Included")+SUMIFS('Cost Inputs'!$C$5:$C$104,'Cost Inputs'!$A$5:$A$104,$A93,'Cost Inputs'!$B$5:$B$104,$B$3,'Cost Inputs'!$E$5:$E$104,"Review")))</f>
        <v/>
      </c>
      <c r="E93" s="42">
        <f>IF($A93="","",Assumptions!D102)</f>
        <v/>
      </c>
      <c r="F93" s="41">
        <f>IF(OR($A93="",$D93="",$D93&lt;=0,$E93&lt;0,$E93&gt;=1),"",IFERROR($D93/(1-$E93),""))</f>
        <v/>
      </c>
      <c r="G93" s="40">
        <f>IF(OR($F93="",$C93="",$C93&lt;=0),"",IFERROR(ROUNDUP($F93/$C93,0),""))</f>
        <v/>
      </c>
      <c r="H93" s="42">
        <f>IF(OR($G93="",$B93="",$B93&lt;=0),"",IFERROR($G93/$B93,""))</f>
        <v/>
      </c>
      <c r="I93" s="11">
        <f>IF($A93="","",IF($B$3="","Missing period",IF($D93="","Missing cost input",IF(COUNTIFS('Cost Inputs'!$A$5:$A$104,$A93,'Cost Inputs'!$B$5:$B$104,$B$3,'Cost Inputs'!$E$5:$E$104,"Review")&gt;0,"Review costs",IF($G93&gt;$B93,"Above capacity",IF($H93&gt;=Assumptions!$B$4,"Near capacity","Within capacity"))))))</f>
        <v/>
      </c>
    </row>
    <row r="94" ht="30" customHeight="1">
      <c r="A94" s="15">
        <f>IF(OR(Assumptions!A103="",Assumptions!F103&lt;&gt;"Active"),"",Assumptions!A103)</f>
        <v/>
      </c>
      <c r="B94" s="43">
        <f>IF($A94="","",Assumptions!B103)</f>
        <v/>
      </c>
      <c r="C94" s="44">
        <f>IF($A94="","",Assumptions!C103)</f>
        <v/>
      </c>
      <c r="D94" s="44">
        <f>IF(OR($A94="",$B$3=""),"",IF(COUNTIFS('Cost Inputs'!$A$5:$A$104,$A94,'Cost Inputs'!$B$5:$B$104,$B$3,'Cost Inputs'!$E$5:$E$104,"Included")+COUNTIFS('Cost Inputs'!$A$5:$A$104,$A94,'Cost Inputs'!$B$5:$B$104,$B$3,'Cost Inputs'!$E$5:$E$104,"Review")=0,"",SUMIFS('Cost Inputs'!$C$5:$C$104,'Cost Inputs'!$A$5:$A$104,$A94,'Cost Inputs'!$B$5:$B$104,$B$3,'Cost Inputs'!$E$5:$E$104,"Included")+SUMIFS('Cost Inputs'!$C$5:$C$104,'Cost Inputs'!$A$5:$A$104,$A94,'Cost Inputs'!$B$5:$B$104,$B$3,'Cost Inputs'!$E$5:$E$104,"Review")))</f>
        <v/>
      </c>
      <c r="E94" s="45">
        <f>IF($A94="","",Assumptions!D103)</f>
        <v/>
      </c>
      <c r="F94" s="44">
        <f>IF(OR($A94="",$D94="",$D94&lt;=0,$E94&lt;0,$E94&gt;=1),"",IFERROR($D94/(1-$E94),""))</f>
        <v/>
      </c>
      <c r="G94" s="43">
        <f>IF(OR($F94="",$C94="",$C94&lt;=0),"",IFERROR(ROUNDUP($F94/$C94,0),""))</f>
        <v/>
      </c>
      <c r="H94" s="45">
        <f>IF(OR($G94="",$B94="",$B94&lt;=0),"",IFERROR($G94/$B94,""))</f>
        <v/>
      </c>
      <c r="I94" s="15">
        <f>IF($A94="","",IF($B$3="","Missing period",IF($D94="","Missing cost input",IF(COUNTIFS('Cost Inputs'!$A$5:$A$104,$A94,'Cost Inputs'!$B$5:$B$104,$B$3,'Cost Inputs'!$E$5:$E$104,"Review")&gt;0,"Review costs",IF($G94&gt;$B94,"Above capacity",IF($H94&gt;=Assumptions!$B$4,"Near capacity","Within capacity"))))))</f>
        <v/>
      </c>
    </row>
    <row r="95" ht="30" customHeight="1">
      <c r="A95" s="11">
        <f>IF(OR(Assumptions!A104="",Assumptions!F104&lt;&gt;"Active"),"",Assumptions!A104)</f>
        <v/>
      </c>
      <c r="B95" s="40">
        <f>IF($A95="","",Assumptions!B104)</f>
        <v/>
      </c>
      <c r="C95" s="41">
        <f>IF($A95="","",Assumptions!C104)</f>
        <v/>
      </c>
      <c r="D95" s="41">
        <f>IF(OR($A95="",$B$3=""),"",IF(COUNTIFS('Cost Inputs'!$A$5:$A$104,$A95,'Cost Inputs'!$B$5:$B$104,$B$3,'Cost Inputs'!$E$5:$E$104,"Included")+COUNTIFS('Cost Inputs'!$A$5:$A$104,$A95,'Cost Inputs'!$B$5:$B$104,$B$3,'Cost Inputs'!$E$5:$E$104,"Review")=0,"",SUMIFS('Cost Inputs'!$C$5:$C$104,'Cost Inputs'!$A$5:$A$104,$A95,'Cost Inputs'!$B$5:$B$104,$B$3,'Cost Inputs'!$E$5:$E$104,"Included")+SUMIFS('Cost Inputs'!$C$5:$C$104,'Cost Inputs'!$A$5:$A$104,$A95,'Cost Inputs'!$B$5:$B$104,$B$3,'Cost Inputs'!$E$5:$E$104,"Review")))</f>
        <v/>
      </c>
      <c r="E95" s="42">
        <f>IF($A95="","",Assumptions!D104)</f>
        <v/>
      </c>
      <c r="F95" s="41">
        <f>IF(OR($A95="",$D95="",$D95&lt;=0,$E95&lt;0,$E95&gt;=1),"",IFERROR($D95/(1-$E95),""))</f>
        <v/>
      </c>
      <c r="G95" s="40">
        <f>IF(OR($F95="",$C95="",$C95&lt;=0),"",IFERROR(ROUNDUP($F95/$C95,0),""))</f>
        <v/>
      </c>
      <c r="H95" s="42">
        <f>IF(OR($G95="",$B95="",$B95&lt;=0),"",IFERROR($G95/$B95,""))</f>
        <v/>
      </c>
      <c r="I95" s="11">
        <f>IF($A95="","",IF($B$3="","Missing period",IF($D95="","Missing cost input",IF(COUNTIFS('Cost Inputs'!$A$5:$A$104,$A95,'Cost Inputs'!$B$5:$B$104,$B$3,'Cost Inputs'!$E$5:$E$104,"Review")&gt;0,"Review costs",IF($G95&gt;$B95,"Above capacity",IF($H95&gt;=Assumptions!$B$4,"Near capacity","Within capacity"))))))</f>
        <v/>
      </c>
    </row>
    <row r="96" ht="30" customHeight="1">
      <c r="A96" s="15">
        <f>IF(OR(Assumptions!A105="",Assumptions!F105&lt;&gt;"Active"),"",Assumptions!A105)</f>
        <v/>
      </c>
      <c r="B96" s="43">
        <f>IF($A96="","",Assumptions!B105)</f>
        <v/>
      </c>
      <c r="C96" s="44">
        <f>IF($A96="","",Assumptions!C105)</f>
        <v/>
      </c>
      <c r="D96" s="44">
        <f>IF(OR($A96="",$B$3=""),"",IF(COUNTIFS('Cost Inputs'!$A$5:$A$104,$A96,'Cost Inputs'!$B$5:$B$104,$B$3,'Cost Inputs'!$E$5:$E$104,"Included")+COUNTIFS('Cost Inputs'!$A$5:$A$104,$A96,'Cost Inputs'!$B$5:$B$104,$B$3,'Cost Inputs'!$E$5:$E$104,"Review")=0,"",SUMIFS('Cost Inputs'!$C$5:$C$104,'Cost Inputs'!$A$5:$A$104,$A96,'Cost Inputs'!$B$5:$B$104,$B$3,'Cost Inputs'!$E$5:$E$104,"Included")+SUMIFS('Cost Inputs'!$C$5:$C$104,'Cost Inputs'!$A$5:$A$104,$A96,'Cost Inputs'!$B$5:$B$104,$B$3,'Cost Inputs'!$E$5:$E$104,"Review")))</f>
        <v/>
      </c>
      <c r="E96" s="45">
        <f>IF($A96="","",Assumptions!D105)</f>
        <v/>
      </c>
      <c r="F96" s="44">
        <f>IF(OR($A96="",$D96="",$D96&lt;=0,$E96&lt;0,$E96&gt;=1),"",IFERROR($D96/(1-$E96),""))</f>
        <v/>
      </c>
      <c r="G96" s="43">
        <f>IF(OR($F96="",$C96="",$C96&lt;=0),"",IFERROR(ROUNDUP($F96/$C96,0),""))</f>
        <v/>
      </c>
      <c r="H96" s="45">
        <f>IF(OR($G96="",$B96="",$B96&lt;=0),"",IFERROR($G96/$B96,""))</f>
        <v/>
      </c>
      <c r="I96" s="15">
        <f>IF($A96="","",IF($B$3="","Missing period",IF($D96="","Missing cost input",IF(COUNTIFS('Cost Inputs'!$A$5:$A$104,$A96,'Cost Inputs'!$B$5:$B$104,$B$3,'Cost Inputs'!$E$5:$E$104,"Review")&gt;0,"Review costs",IF($G96&gt;$B96,"Above capacity",IF($H96&gt;=Assumptions!$B$4,"Near capacity","Within capacity"))))))</f>
        <v/>
      </c>
    </row>
    <row r="97" ht="30" customHeight="1">
      <c r="A97" s="11">
        <f>IF(OR(Assumptions!A106="",Assumptions!F106&lt;&gt;"Active"),"",Assumptions!A106)</f>
        <v/>
      </c>
      <c r="B97" s="40">
        <f>IF($A97="","",Assumptions!B106)</f>
        <v/>
      </c>
      <c r="C97" s="41">
        <f>IF($A97="","",Assumptions!C106)</f>
        <v/>
      </c>
      <c r="D97" s="41">
        <f>IF(OR($A97="",$B$3=""),"",IF(COUNTIFS('Cost Inputs'!$A$5:$A$104,$A97,'Cost Inputs'!$B$5:$B$104,$B$3,'Cost Inputs'!$E$5:$E$104,"Included")+COUNTIFS('Cost Inputs'!$A$5:$A$104,$A97,'Cost Inputs'!$B$5:$B$104,$B$3,'Cost Inputs'!$E$5:$E$104,"Review")=0,"",SUMIFS('Cost Inputs'!$C$5:$C$104,'Cost Inputs'!$A$5:$A$104,$A97,'Cost Inputs'!$B$5:$B$104,$B$3,'Cost Inputs'!$E$5:$E$104,"Included")+SUMIFS('Cost Inputs'!$C$5:$C$104,'Cost Inputs'!$A$5:$A$104,$A97,'Cost Inputs'!$B$5:$B$104,$B$3,'Cost Inputs'!$E$5:$E$104,"Review")))</f>
        <v/>
      </c>
      <c r="E97" s="42">
        <f>IF($A97="","",Assumptions!D106)</f>
        <v/>
      </c>
      <c r="F97" s="41">
        <f>IF(OR($A97="",$D97="",$D97&lt;=0,$E97&lt;0,$E97&gt;=1),"",IFERROR($D97/(1-$E97),""))</f>
        <v/>
      </c>
      <c r="G97" s="40">
        <f>IF(OR($F97="",$C97="",$C97&lt;=0),"",IFERROR(ROUNDUP($F97/$C97,0),""))</f>
        <v/>
      </c>
      <c r="H97" s="42">
        <f>IF(OR($G97="",$B97="",$B97&lt;=0),"",IFERROR($G97/$B97,""))</f>
        <v/>
      </c>
      <c r="I97" s="11">
        <f>IF($A97="","",IF($B$3="","Missing period",IF($D97="","Missing cost input",IF(COUNTIFS('Cost Inputs'!$A$5:$A$104,$A97,'Cost Inputs'!$B$5:$B$104,$B$3,'Cost Inputs'!$E$5:$E$104,"Review")&gt;0,"Review costs",IF($G97&gt;$B97,"Above capacity",IF($H97&gt;=Assumptions!$B$4,"Near capacity","Within capacity"))))))</f>
        <v/>
      </c>
    </row>
    <row r="98" ht="30" customHeight="1">
      <c r="A98" s="15">
        <f>IF(OR(Assumptions!A107="",Assumptions!F107&lt;&gt;"Active"),"",Assumptions!A107)</f>
        <v/>
      </c>
      <c r="B98" s="43">
        <f>IF($A98="","",Assumptions!B107)</f>
        <v/>
      </c>
      <c r="C98" s="44">
        <f>IF($A98="","",Assumptions!C107)</f>
        <v/>
      </c>
      <c r="D98" s="44">
        <f>IF(OR($A98="",$B$3=""),"",IF(COUNTIFS('Cost Inputs'!$A$5:$A$104,$A98,'Cost Inputs'!$B$5:$B$104,$B$3,'Cost Inputs'!$E$5:$E$104,"Included")+COUNTIFS('Cost Inputs'!$A$5:$A$104,$A98,'Cost Inputs'!$B$5:$B$104,$B$3,'Cost Inputs'!$E$5:$E$104,"Review")=0,"",SUMIFS('Cost Inputs'!$C$5:$C$104,'Cost Inputs'!$A$5:$A$104,$A98,'Cost Inputs'!$B$5:$B$104,$B$3,'Cost Inputs'!$E$5:$E$104,"Included")+SUMIFS('Cost Inputs'!$C$5:$C$104,'Cost Inputs'!$A$5:$A$104,$A98,'Cost Inputs'!$B$5:$B$104,$B$3,'Cost Inputs'!$E$5:$E$104,"Review")))</f>
        <v/>
      </c>
      <c r="E98" s="45">
        <f>IF($A98="","",Assumptions!D107)</f>
        <v/>
      </c>
      <c r="F98" s="44">
        <f>IF(OR($A98="",$D98="",$D98&lt;=0,$E98&lt;0,$E98&gt;=1),"",IFERROR($D98/(1-$E98),""))</f>
        <v/>
      </c>
      <c r="G98" s="43">
        <f>IF(OR($F98="",$C98="",$C98&lt;=0),"",IFERROR(ROUNDUP($F98/$C98,0),""))</f>
        <v/>
      </c>
      <c r="H98" s="45">
        <f>IF(OR($G98="",$B98="",$B98&lt;=0),"",IFERROR($G98/$B98,""))</f>
        <v/>
      </c>
      <c r="I98" s="15">
        <f>IF($A98="","",IF($B$3="","Missing period",IF($D98="","Missing cost input",IF(COUNTIFS('Cost Inputs'!$A$5:$A$104,$A98,'Cost Inputs'!$B$5:$B$104,$B$3,'Cost Inputs'!$E$5:$E$104,"Review")&gt;0,"Review costs",IF($G98&gt;$B98,"Above capacity",IF($H98&gt;=Assumptions!$B$4,"Near capacity","Within capacity"))))))</f>
        <v/>
      </c>
    </row>
    <row r="99" ht="30" customHeight="1">
      <c r="A99" s="11">
        <f>IF(OR(Assumptions!A108="",Assumptions!F108&lt;&gt;"Active"),"",Assumptions!A108)</f>
        <v/>
      </c>
      <c r="B99" s="40">
        <f>IF($A99="","",Assumptions!B108)</f>
        <v/>
      </c>
      <c r="C99" s="41">
        <f>IF($A99="","",Assumptions!C108)</f>
        <v/>
      </c>
      <c r="D99" s="41">
        <f>IF(OR($A99="",$B$3=""),"",IF(COUNTIFS('Cost Inputs'!$A$5:$A$104,$A99,'Cost Inputs'!$B$5:$B$104,$B$3,'Cost Inputs'!$E$5:$E$104,"Included")+COUNTIFS('Cost Inputs'!$A$5:$A$104,$A99,'Cost Inputs'!$B$5:$B$104,$B$3,'Cost Inputs'!$E$5:$E$104,"Review")=0,"",SUMIFS('Cost Inputs'!$C$5:$C$104,'Cost Inputs'!$A$5:$A$104,$A99,'Cost Inputs'!$B$5:$B$104,$B$3,'Cost Inputs'!$E$5:$E$104,"Included")+SUMIFS('Cost Inputs'!$C$5:$C$104,'Cost Inputs'!$A$5:$A$104,$A99,'Cost Inputs'!$B$5:$B$104,$B$3,'Cost Inputs'!$E$5:$E$104,"Review")))</f>
        <v/>
      </c>
      <c r="E99" s="42">
        <f>IF($A99="","",Assumptions!D108)</f>
        <v/>
      </c>
      <c r="F99" s="41">
        <f>IF(OR($A99="",$D99="",$D99&lt;=0,$E99&lt;0,$E99&gt;=1),"",IFERROR($D99/(1-$E99),""))</f>
        <v/>
      </c>
      <c r="G99" s="40">
        <f>IF(OR($F99="",$C99="",$C99&lt;=0),"",IFERROR(ROUNDUP($F99/$C99,0),""))</f>
        <v/>
      </c>
      <c r="H99" s="42">
        <f>IF(OR($G99="",$B99="",$B99&lt;=0),"",IFERROR($G99/$B99,""))</f>
        <v/>
      </c>
      <c r="I99" s="11">
        <f>IF($A99="","",IF($B$3="","Missing period",IF($D99="","Missing cost input",IF(COUNTIFS('Cost Inputs'!$A$5:$A$104,$A99,'Cost Inputs'!$B$5:$B$104,$B$3,'Cost Inputs'!$E$5:$E$104,"Review")&gt;0,"Review costs",IF($G99&gt;$B99,"Above capacity",IF($H99&gt;=Assumptions!$B$4,"Near capacity","Within capacity"))))))</f>
        <v/>
      </c>
    </row>
    <row r="100" ht="30" customHeight="1">
      <c r="A100" s="15">
        <f>IF(OR(Assumptions!A109="",Assumptions!F109&lt;&gt;"Active"),"",Assumptions!A109)</f>
        <v/>
      </c>
      <c r="B100" s="43">
        <f>IF($A100="","",Assumptions!B109)</f>
        <v/>
      </c>
      <c r="C100" s="44">
        <f>IF($A100="","",Assumptions!C109)</f>
        <v/>
      </c>
      <c r="D100" s="44">
        <f>IF(OR($A100="",$B$3=""),"",IF(COUNTIFS('Cost Inputs'!$A$5:$A$104,$A100,'Cost Inputs'!$B$5:$B$104,$B$3,'Cost Inputs'!$E$5:$E$104,"Included")+COUNTIFS('Cost Inputs'!$A$5:$A$104,$A100,'Cost Inputs'!$B$5:$B$104,$B$3,'Cost Inputs'!$E$5:$E$104,"Review")=0,"",SUMIFS('Cost Inputs'!$C$5:$C$104,'Cost Inputs'!$A$5:$A$104,$A100,'Cost Inputs'!$B$5:$B$104,$B$3,'Cost Inputs'!$E$5:$E$104,"Included")+SUMIFS('Cost Inputs'!$C$5:$C$104,'Cost Inputs'!$A$5:$A$104,$A100,'Cost Inputs'!$B$5:$B$104,$B$3,'Cost Inputs'!$E$5:$E$104,"Review")))</f>
        <v/>
      </c>
      <c r="E100" s="45">
        <f>IF($A100="","",Assumptions!D109)</f>
        <v/>
      </c>
      <c r="F100" s="44">
        <f>IF(OR($A100="",$D100="",$D100&lt;=0,$E100&lt;0,$E100&gt;=1),"",IFERROR($D100/(1-$E100),""))</f>
        <v/>
      </c>
      <c r="G100" s="43">
        <f>IF(OR($F100="",$C100="",$C100&lt;=0),"",IFERROR(ROUNDUP($F100/$C100,0),""))</f>
        <v/>
      </c>
      <c r="H100" s="45">
        <f>IF(OR($G100="",$B100="",$B100&lt;=0),"",IFERROR($G100/$B100,""))</f>
        <v/>
      </c>
      <c r="I100" s="15">
        <f>IF($A100="","",IF($B$3="","Missing period",IF($D100="","Missing cost input",IF(COUNTIFS('Cost Inputs'!$A$5:$A$104,$A100,'Cost Inputs'!$B$5:$B$104,$B$3,'Cost Inputs'!$E$5:$E$104,"Review")&gt;0,"Review costs",IF($G100&gt;$B100,"Above capacity",IF($H100&gt;=Assumptions!$B$4,"Near capacity","Within capacity"))))))</f>
        <v/>
      </c>
    </row>
    <row r="101" ht="30" customHeight="1">
      <c r="A101" s="11">
        <f>IF(OR(Assumptions!A110="",Assumptions!F110&lt;&gt;"Active"),"",Assumptions!A110)</f>
        <v/>
      </c>
      <c r="B101" s="40">
        <f>IF($A101="","",Assumptions!B110)</f>
        <v/>
      </c>
      <c r="C101" s="41">
        <f>IF($A101="","",Assumptions!C110)</f>
        <v/>
      </c>
      <c r="D101" s="41">
        <f>IF(OR($A101="",$B$3=""),"",IF(COUNTIFS('Cost Inputs'!$A$5:$A$104,$A101,'Cost Inputs'!$B$5:$B$104,$B$3,'Cost Inputs'!$E$5:$E$104,"Included")+COUNTIFS('Cost Inputs'!$A$5:$A$104,$A101,'Cost Inputs'!$B$5:$B$104,$B$3,'Cost Inputs'!$E$5:$E$104,"Review")=0,"",SUMIFS('Cost Inputs'!$C$5:$C$104,'Cost Inputs'!$A$5:$A$104,$A101,'Cost Inputs'!$B$5:$B$104,$B$3,'Cost Inputs'!$E$5:$E$104,"Included")+SUMIFS('Cost Inputs'!$C$5:$C$104,'Cost Inputs'!$A$5:$A$104,$A101,'Cost Inputs'!$B$5:$B$104,$B$3,'Cost Inputs'!$E$5:$E$104,"Review")))</f>
        <v/>
      </c>
      <c r="E101" s="42">
        <f>IF($A101="","",Assumptions!D110)</f>
        <v/>
      </c>
      <c r="F101" s="41">
        <f>IF(OR($A101="",$D101="",$D101&lt;=0,$E101&lt;0,$E101&gt;=1),"",IFERROR($D101/(1-$E101),""))</f>
        <v/>
      </c>
      <c r="G101" s="40">
        <f>IF(OR($F101="",$C101="",$C101&lt;=0),"",IFERROR(ROUNDUP($F101/$C101,0),""))</f>
        <v/>
      </c>
      <c r="H101" s="42">
        <f>IF(OR($G101="",$B101="",$B101&lt;=0),"",IFERROR($G101/$B101,""))</f>
        <v/>
      </c>
      <c r="I101" s="11">
        <f>IF($A101="","",IF($B$3="","Missing period",IF($D101="","Missing cost input",IF(COUNTIFS('Cost Inputs'!$A$5:$A$104,$A101,'Cost Inputs'!$B$5:$B$104,$B$3,'Cost Inputs'!$E$5:$E$104,"Review")&gt;0,"Review costs",IF($G101&gt;$B101,"Above capacity",IF($H101&gt;=Assumptions!$B$4,"Near capacity","Within capacity"))))))</f>
        <v/>
      </c>
    </row>
    <row r="102" ht="30" customHeight="1">
      <c r="A102" s="15">
        <f>IF(OR(Assumptions!A111="",Assumptions!F111&lt;&gt;"Active"),"",Assumptions!A111)</f>
        <v/>
      </c>
      <c r="B102" s="43">
        <f>IF($A102="","",Assumptions!B111)</f>
        <v/>
      </c>
      <c r="C102" s="44">
        <f>IF($A102="","",Assumptions!C111)</f>
        <v/>
      </c>
      <c r="D102" s="44">
        <f>IF(OR($A102="",$B$3=""),"",IF(COUNTIFS('Cost Inputs'!$A$5:$A$104,$A102,'Cost Inputs'!$B$5:$B$104,$B$3,'Cost Inputs'!$E$5:$E$104,"Included")+COUNTIFS('Cost Inputs'!$A$5:$A$104,$A102,'Cost Inputs'!$B$5:$B$104,$B$3,'Cost Inputs'!$E$5:$E$104,"Review")=0,"",SUMIFS('Cost Inputs'!$C$5:$C$104,'Cost Inputs'!$A$5:$A$104,$A102,'Cost Inputs'!$B$5:$B$104,$B$3,'Cost Inputs'!$E$5:$E$104,"Included")+SUMIFS('Cost Inputs'!$C$5:$C$104,'Cost Inputs'!$A$5:$A$104,$A102,'Cost Inputs'!$B$5:$B$104,$B$3,'Cost Inputs'!$E$5:$E$104,"Review")))</f>
        <v/>
      </c>
      <c r="E102" s="45">
        <f>IF($A102="","",Assumptions!D111)</f>
        <v/>
      </c>
      <c r="F102" s="44">
        <f>IF(OR($A102="",$D102="",$D102&lt;=0,$E102&lt;0,$E102&gt;=1),"",IFERROR($D102/(1-$E102),""))</f>
        <v/>
      </c>
      <c r="G102" s="43">
        <f>IF(OR($F102="",$C102="",$C102&lt;=0),"",IFERROR(ROUNDUP($F102/$C102,0),""))</f>
        <v/>
      </c>
      <c r="H102" s="45">
        <f>IF(OR($G102="",$B102="",$B102&lt;=0),"",IFERROR($G102/$B102,""))</f>
        <v/>
      </c>
      <c r="I102" s="15">
        <f>IF($A102="","",IF($B$3="","Missing period",IF($D102="","Missing cost input",IF(COUNTIFS('Cost Inputs'!$A$5:$A$104,$A102,'Cost Inputs'!$B$5:$B$104,$B$3,'Cost Inputs'!$E$5:$E$104,"Review")&gt;0,"Review costs",IF($G102&gt;$B102,"Above capacity",IF($H102&gt;=Assumptions!$B$4,"Near capacity","Within capacity"))))))</f>
        <v/>
      </c>
    </row>
    <row r="103" ht="30" customHeight="1">
      <c r="A103" s="11">
        <f>IF(OR(Assumptions!A112="",Assumptions!F112&lt;&gt;"Active"),"",Assumptions!A112)</f>
        <v/>
      </c>
      <c r="B103" s="40">
        <f>IF($A103="","",Assumptions!B112)</f>
        <v/>
      </c>
      <c r="C103" s="41">
        <f>IF($A103="","",Assumptions!C112)</f>
        <v/>
      </c>
      <c r="D103" s="41">
        <f>IF(OR($A103="",$B$3=""),"",IF(COUNTIFS('Cost Inputs'!$A$5:$A$104,$A103,'Cost Inputs'!$B$5:$B$104,$B$3,'Cost Inputs'!$E$5:$E$104,"Included")+COUNTIFS('Cost Inputs'!$A$5:$A$104,$A103,'Cost Inputs'!$B$5:$B$104,$B$3,'Cost Inputs'!$E$5:$E$104,"Review")=0,"",SUMIFS('Cost Inputs'!$C$5:$C$104,'Cost Inputs'!$A$5:$A$104,$A103,'Cost Inputs'!$B$5:$B$104,$B$3,'Cost Inputs'!$E$5:$E$104,"Included")+SUMIFS('Cost Inputs'!$C$5:$C$104,'Cost Inputs'!$A$5:$A$104,$A103,'Cost Inputs'!$B$5:$B$104,$B$3,'Cost Inputs'!$E$5:$E$104,"Review")))</f>
        <v/>
      </c>
      <c r="E103" s="42">
        <f>IF($A103="","",Assumptions!D112)</f>
        <v/>
      </c>
      <c r="F103" s="41">
        <f>IF(OR($A103="",$D103="",$D103&lt;=0,$E103&lt;0,$E103&gt;=1),"",IFERROR($D103/(1-$E103),""))</f>
        <v/>
      </c>
      <c r="G103" s="40">
        <f>IF(OR($F103="",$C103="",$C103&lt;=0),"",IFERROR(ROUNDUP($F103/$C103,0),""))</f>
        <v/>
      </c>
      <c r="H103" s="42">
        <f>IF(OR($G103="",$B103="",$B103&lt;=0),"",IFERROR($G103/$B103,""))</f>
        <v/>
      </c>
      <c r="I103" s="11">
        <f>IF($A103="","",IF($B$3="","Missing period",IF($D103="","Missing cost input",IF(COUNTIFS('Cost Inputs'!$A$5:$A$104,$A103,'Cost Inputs'!$B$5:$B$104,$B$3,'Cost Inputs'!$E$5:$E$104,"Review")&gt;0,"Review costs",IF($G103&gt;$B103,"Above capacity",IF($H103&gt;=Assumptions!$B$4,"Near capacity","Within capacity"))))))</f>
        <v/>
      </c>
    </row>
    <row r="104" ht="30" customHeight="1">
      <c r="A104" s="15">
        <f>IF(OR(Assumptions!A113="",Assumptions!F113&lt;&gt;"Active"),"",Assumptions!A113)</f>
        <v/>
      </c>
      <c r="B104" s="43">
        <f>IF($A104="","",Assumptions!B113)</f>
        <v/>
      </c>
      <c r="C104" s="44">
        <f>IF($A104="","",Assumptions!C113)</f>
        <v/>
      </c>
      <c r="D104" s="44">
        <f>IF(OR($A104="",$B$3=""),"",IF(COUNTIFS('Cost Inputs'!$A$5:$A$104,$A104,'Cost Inputs'!$B$5:$B$104,$B$3,'Cost Inputs'!$E$5:$E$104,"Included")+COUNTIFS('Cost Inputs'!$A$5:$A$104,$A104,'Cost Inputs'!$B$5:$B$104,$B$3,'Cost Inputs'!$E$5:$E$104,"Review")=0,"",SUMIFS('Cost Inputs'!$C$5:$C$104,'Cost Inputs'!$A$5:$A$104,$A104,'Cost Inputs'!$B$5:$B$104,$B$3,'Cost Inputs'!$E$5:$E$104,"Included")+SUMIFS('Cost Inputs'!$C$5:$C$104,'Cost Inputs'!$A$5:$A$104,$A104,'Cost Inputs'!$B$5:$B$104,$B$3,'Cost Inputs'!$E$5:$E$104,"Review")))</f>
        <v/>
      </c>
      <c r="E104" s="45">
        <f>IF($A104="","",Assumptions!D113)</f>
        <v/>
      </c>
      <c r="F104" s="44">
        <f>IF(OR($A104="",$D104="",$D104&lt;=0,$E104&lt;0,$E104&gt;=1),"",IFERROR($D104/(1-$E104),""))</f>
        <v/>
      </c>
      <c r="G104" s="43">
        <f>IF(OR($F104="",$C104="",$C104&lt;=0),"",IFERROR(ROUNDUP($F104/$C104,0),""))</f>
        <v/>
      </c>
      <c r="H104" s="45">
        <f>IF(OR($G104="",$B104="",$B104&lt;=0),"",IFERROR($G104/$B104,""))</f>
        <v/>
      </c>
      <c r="I104" s="15">
        <f>IF($A104="","",IF($B$3="","Missing period",IF($D104="","Missing cost input",IF(COUNTIFS('Cost Inputs'!$A$5:$A$104,$A104,'Cost Inputs'!$B$5:$B$104,$B$3,'Cost Inputs'!$E$5:$E$104,"Review")&gt;0,"Review costs",IF($G104&gt;$B104,"Above capacity",IF($H104&gt;=Assumptions!$B$4,"Near capacity","Within capacity"))))))</f>
        <v/>
      </c>
    </row>
    <row r="105" ht="30" customHeight="1">
      <c r="A105" s="11">
        <f>IF(OR(Assumptions!A114="",Assumptions!F114&lt;&gt;"Active"),"",Assumptions!A114)</f>
        <v/>
      </c>
      <c r="B105" s="40">
        <f>IF($A105="","",Assumptions!B114)</f>
        <v/>
      </c>
      <c r="C105" s="41">
        <f>IF($A105="","",Assumptions!C114)</f>
        <v/>
      </c>
      <c r="D105" s="41">
        <f>IF(OR($A105="",$B$3=""),"",IF(COUNTIFS('Cost Inputs'!$A$5:$A$104,$A105,'Cost Inputs'!$B$5:$B$104,$B$3,'Cost Inputs'!$E$5:$E$104,"Included")+COUNTIFS('Cost Inputs'!$A$5:$A$104,$A105,'Cost Inputs'!$B$5:$B$104,$B$3,'Cost Inputs'!$E$5:$E$104,"Review")=0,"",SUMIFS('Cost Inputs'!$C$5:$C$104,'Cost Inputs'!$A$5:$A$104,$A105,'Cost Inputs'!$B$5:$B$104,$B$3,'Cost Inputs'!$E$5:$E$104,"Included")+SUMIFS('Cost Inputs'!$C$5:$C$104,'Cost Inputs'!$A$5:$A$104,$A105,'Cost Inputs'!$B$5:$B$104,$B$3,'Cost Inputs'!$E$5:$E$104,"Review")))</f>
        <v/>
      </c>
      <c r="E105" s="42">
        <f>IF($A105="","",Assumptions!D114)</f>
        <v/>
      </c>
      <c r="F105" s="41">
        <f>IF(OR($A105="",$D105="",$D105&lt;=0,$E105&lt;0,$E105&gt;=1),"",IFERROR($D105/(1-$E105),""))</f>
        <v/>
      </c>
      <c r="G105" s="40">
        <f>IF(OR($F105="",$C105="",$C105&lt;=0),"",IFERROR(ROUNDUP($F105/$C105,0),""))</f>
        <v/>
      </c>
      <c r="H105" s="42">
        <f>IF(OR($G105="",$B105="",$B105&lt;=0),"",IFERROR($G105/$B105,""))</f>
        <v/>
      </c>
      <c r="I105" s="11">
        <f>IF($A105="","",IF($B$3="","Missing period",IF($D105="","Missing cost input",IF(COUNTIFS('Cost Inputs'!$A$5:$A$104,$A105,'Cost Inputs'!$B$5:$B$104,$B$3,'Cost Inputs'!$E$5:$E$104,"Review")&gt;0,"Review costs",IF($G105&gt;$B105,"Above capacity",IF($H105&gt;=Assumptions!$B$4,"Near capacity","Within capacity"))))))</f>
        <v/>
      </c>
    </row>
    <row r="106" ht="30" customHeight="1">
      <c r="A106" s="15">
        <f>IF(OR(Assumptions!A115="",Assumptions!F115&lt;&gt;"Active"),"",Assumptions!A115)</f>
        <v/>
      </c>
      <c r="B106" s="43">
        <f>IF($A106="","",Assumptions!B115)</f>
        <v/>
      </c>
      <c r="C106" s="44">
        <f>IF($A106="","",Assumptions!C115)</f>
        <v/>
      </c>
      <c r="D106" s="44">
        <f>IF(OR($A106="",$B$3=""),"",IF(COUNTIFS('Cost Inputs'!$A$5:$A$104,$A106,'Cost Inputs'!$B$5:$B$104,$B$3,'Cost Inputs'!$E$5:$E$104,"Included")+COUNTIFS('Cost Inputs'!$A$5:$A$104,$A106,'Cost Inputs'!$B$5:$B$104,$B$3,'Cost Inputs'!$E$5:$E$104,"Review")=0,"",SUMIFS('Cost Inputs'!$C$5:$C$104,'Cost Inputs'!$A$5:$A$104,$A106,'Cost Inputs'!$B$5:$B$104,$B$3,'Cost Inputs'!$E$5:$E$104,"Included")+SUMIFS('Cost Inputs'!$C$5:$C$104,'Cost Inputs'!$A$5:$A$104,$A106,'Cost Inputs'!$B$5:$B$104,$B$3,'Cost Inputs'!$E$5:$E$104,"Review")))</f>
        <v/>
      </c>
      <c r="E106" s="45">
        <f>IF($A106="","",Assumptions!D115)</f>
        <v/>
      </c>
      <c r="F106" s="44">
        <f>IF(OR($A106="",$D106="",$D106&lt;=0,$E106&lt;0,$E106&gt;=1),"",IFERROR($D106/(1-$E106),""))</f>
        <v/>
      </c>
      <c r="G106" s="43">
        <f>IF(OR($F106="",$C106="",$C106&lt;=0),"",IFERROR(ROUNDUP($F106/$C106,0),""))</f>
        <v/>
      </c>
      <c r="H106" s="45">
        <f>IF(OR($G106="",$B106="",$B106&lt;=0),"",IFERROR($G106/$B106,""))</f>
        <v/>
      </c>
      <c r="I106" s="15">
        <f>IF($A106="","",IF($B$3="","Missing period",IF($D106="","Missing cost input",IF(COUNTIFS('Cost Inputs'!$A$5:$A$104,$A106,'Cost Inputs'!$B$5:$B$104,$B$3,'Cost Inputs'!$E$5:$E$104,"Review")&gt;0,"Review costs",IF($G106&gt;$B106,"Above capacity",IF($H106&gt;=Assumptions!$B$4,"Near capacity","Within capacity"))))))</f>
        <v/>
      </c>
    </row>
  </sheetData>
  <autoFilter ref="A6:I106"/>
  <mergeCells count="1">
    <mergeCell ref="A1:I1"/>
  </mergeCells>
  <conditionalFormatting sqref="I7:I106">
    <cfRule type="expression" priority="1" dxfId="0">
      <formula>$I7="Within capacity"</formula>
    </cfRule>
    <cfRule type="expression" priority="2" dxfId="1">
      <formula>AND($I7&lt;&gt;"",$I7&lt;&gt;"Within capacity")</formula>
    </cfRule>
  </conditionalFormatting>
  <conditionalFormatting sqref="H7:H106">
    <cfRule type="expression" priority="3" dxfId="2">
      <formula>AND($H7&lt;&gt;"",$H7&gt;=0.9)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F0A91D"/>
    <outlinePr summaryBelow="1" summaryRight="1"/>
    <pageSetUpPr fitToPage="1"/>
  </sheetPr>
  <dimension ref="A1:J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5" customWidth="1" min="3" max="3"/>
    <col width="18" customWidth="1" min="4" max="4"/>
    <col width="13" customWidth="1" min="5" max="5"/>
    <col width="13" customWidth="1" min="6" max="6"/>
    <col width="42" customWidth="1" min="7" max="7"/>
    <col width="3" customWidth="1" min="8" max="8"/>
    <col width="25" customWidth="1" min="9" max="9"/>
    <col width="17" customWidth="1" min="10" max="10"/>
  </cols>
  <sheetData>
    <row r="1" ht="28" customHeight="1">
      <c r="A1" s="1" t="inlineStr">
        <is>
          <t>Monthly Fixed Cost Inputs</t>
        </is>
      </c>
      <c r="B1" s="34" t="n"/>
      <c r="C1" s="34" t="n"/>
      <c r="D1" s="34" t="n"/>
      <c r="E1" s="34" t="n"/>
      <c r="F1" s="34" t="n"/>
      <c r="G1" s="35" t="n"/>
      <c r="I1" s="19" t="inlineStr">
        <is>
          <t>Current Input Limits</t>
        </is>
      </c>
      <c r="J1" s="20" t="n"/>
    </row>
    <row r="2" ht="32" customHeight="1">
      <c r="A2" s="2" t="inlineStr">
        <is>
          <t>Enter recurring monthly fixed cost estimates. Included and Review amounts feed the calculator; Review requests human confirmation. Every example is fictional.</t>
        </is>
      </c>
      <c r="I2" s="21" t="inlineStr">
        <is>
          <t>Earliest Allowed Date</t>
        </is>
      </c>
      <c r="J2" s="46">
        <f>Assumptions!$B$9</f>
        <v/>
      </c>
    </row>
    <row r="3">
      <c r="I3" s="21" t="inlineStr">
        <is>
          <t>Latest Allowed Date</t>
        </is>
      </c>
      <c r="J3" s="46">
        <f>Assumptions!$B$10</f>
        <v/>
      </c>
    </row>
    <row r="4" ht="32" customHeight="1">
      <c r="A4" s="23" t="inlineStr">
        <is>
          <t>Facility</t>
        </is>
      </c>
      <c r="B4" s="23" t="inlineStr">
        <is>
          <t>Period</t>
        </is>
      </c>
      <c r="C4" s="23" t="inlineStr">
        <is>
          <t>Amount</t>
        </is>
      </c>
      <c r="D4" s="23" t="inlineStr">
        <is>
          <t>Owner</t>
        </is>
      </c>
      <c r="E4" s="23" t="inlineStr">
        <is>
          <t>Status</t>
        </is>
      </c>
      <c r="F4" s="23" t="inlineStr">
        <is>
          <t>Due Date</t>
        </is>
      </c>
      <c r="G4" s="23" t="inlineStr">
        <is>
          <t>Notes</t>
        </is>
      </c>
      <c r="I4" s="21" t="inlineStr">
        <is>
          <t>Maximum Monthly Amount</t>
        </is>
      </c>
      <c r="J4" s="44">
        <f>Assumptions!$B$11</f>
        <v/>
      </c>
    </row>
    <row r="5" ht="30" customHeight="1">
      <c r="A5" s="24" t="inlineStr">
        <is>
          <t>Example Cedar Lantern Storage</t>
        </is>
      </c>
      <c r="B5" s="47" t="n">
        <v>46266</v>
      </c>
      <c r="C5" s="48" t="n">
        <v>6800</v>
      </c>
      <c r="D5" s="24" t="inlineStr">
        <is>
          <t>Jordan Sample</t>
        </is>
      </c>
      <c r="E5" s="27" t="inlineStr">
        <is>
          <t>Included</t>
        </is>
      </c>
      <c r="F5" s="47" t="n">
        <v>46270</v>
      </c>
      <c r="G5" s="24" t="inlineStr">
        <is>
          <t>Fictional payroll and routine operations estimate.</t>
        </is>
      </c>
    </row>
    <row r="6" ht="30" customHeight="1">
      <c r="A6" s="24" t="inlineStr">
        <is>
          <t>Example Cedar Lantern Storage</t>
        </is>
      </c>
      <c r="B6" s="47" t="n">
        <v>46266</v>
      </c>
      <c r="C6" s="48" t="n">
        <v>3000</v>
      </c>
      <c r="D6" s="24" t="inlineStr">
        <is>
          <t>Riley Sample</t>
        </is>
      </c>
      <c r="E6" s="27" t="inlineStr">
        <is>
          <t>Included</t>
        </is>
      </c>
      <c r="F6" s="47" t="n">
        <v>46280</v>
      </c>
      <c r="G6" s="24" t="inlineStr">
        <is>
          <t>Fictional property and utility estimate.</t>
        </is>
      </c>
    </row>
    <row r="7" ht="30" customHeight="1">
      <c r="A7" s="24" t="inlineStr">
        <is>
          <t>Example Maple Comet Storage</t>
        </is>
      </c>
      <c r="B7" s="47" t="n">
        <v>46266</v>
      </c>
      <c r="C7" s="48" t="n">
        <v>7900</v>
      </c>
      <c r="D7" s="24" t="inlineStr">
        <is>
          <t>Casey Sample</t>
        </is>
      </c>
      <c r="E7" s="27" t="inlineStr">
        <is>
          <t>Included</t>
        </is>
      </c>
      <c r="F7" s="47" t="n">
        <v>46268</v>
      </c>
      <c r="G7" s="24" t="inlineStr">
        <is>
          <t>Fictional combined monthly fixed cost estimate.</t>
        </is>
      </c>
    </row>
    <row r="8" ht="30" customHeight="1">
      <c r="A8" s="24" t="inlineStr">
        <is>
          <t>Example Bluebird Vault Storage</t>
        </is>
      </c>
      <c r="B8" s="47" t="n">
        <v>46266</v>
      </c>
      <c r="C8" s="48" t="n">
        <v>12000</v>
      </c>
      <c r="D8" s="24" t="inlineStr">
        <is>
          <t>Avery Sample</t>
        </is>
      </c>
      <c r="E8" s="27" t="inlineStr">
        <is>
          <t>Included</t>
        </is>
      </c>
      <c r="F8" s="47" t="n">
        <v>46266</v>
      </c>
      <c r="G8" s="24" t="inlineStr">
        <is>
          <t>Fictional payroll and property estimate.</t>
        </is>
      </c>
    </row>
    <row r="9" ht="30" customHeight="1">
      <c r="A9" s="24" t="inlineStr">
        <is>
          <t>Example Bluebird Vault Storage</t>
        </is>
      </c>
      <c r="B9" s="47" t="n">
        <v>46266</v>
      </c>
      <c r="C9" s="48" t="n">
        <v>4000</v>
      </c>
      <c r="D9" s="24" t="inlineStr">
        <is>
          <t>Morgan Sample</t>
        </is>
      </c>
      <c r="E9" s="27" t="inlineStr">
        <is>
          <t>Included</t>
        </is>
      </c>
      <c r="F9" s="47" t="n">
        <v>46283</v>
      </c>
      <c r="G9" s="24" t="inlineStr">
        <is>
          <t>Fictional utilities and routine services estimate.</t>
        </is>
      </c>
    </row>
    <row r="10" ht="30" customHeight="1">
      <c r="A10" s="24" t="inlineStr">
        <is>
          <t>Example Copper Kite Storage</t>
        </is>
      </c>
      <c r="B10" s="47" t="n">
        <v>46266</v>
      </c>
      <c r="C10" s="48" t="n">
        <v>5800</v>
      </c>
      <c r="D10" s="24" t="inlineStr">
        <is>
          <t>Drew Sample</t>
        </is>
      </c>
      <c r="E10" s="27" t="inlineStr">
        <is>
          <t>Included</t>
        </is>
      </c>
      <c r="F10" s="47" t="n">
        <v>46272</v>
      </c>
      <c r="G10" s="24" t="inlineStr">
        <is>
          <t>Fictional combined monthly fixed cost estimate.</t>
        </is>
      </c>
    </row>
    <row r="11" ht="30" customHeight="1">
      <c r="A11" s="24" t="inlineStr">
        <is>
          <t>Example Silver Acorn Storage</t>
        </is>
      </c>
      <c r="B11" s="47" t="n">
        <v>46266</v>
      </c>
      <c r="C11" s="48" t="n">
        <v>14500</v>
      </c>
      <c r="D11" s="24" t="inlineStr">
        <is>
          <t>Taylor Sample</t>
        </is>
      </c>
      <c r="E11" s="27" t="inlineStr">
        <is>
          <t>Review</t>
        </is>
      </c>
      <c r="F11" s="47" t="n">
        <v>46275</v>
      </c>
      <c r="G11" s="24" t="inlineStr">
        <is>
          <t>Fictional estimate awaiting human review.</t>
        </is>
      </c>
    </row>
    <row r="12" ht="30" customHeight="1">
      <c r="A12" s="24" t="inlineStr">
        <is>
          <t>Example Prairie Pixel Storage</t>
        </is>
      </c>
      <c r="B12" s="47" t="n">
        <v>46266</v>
      </c>
      <c r="C12" s="48" t="n">
        <v>9000</v>
      </c>
      <c r="D12" s="24" t="inlineStr">
        <is>
          <t>Quinn Sample</t>
        </is>
      </c>
      <c r="E12" s="27" t="inlineStr">
        <is>
          <t>Included</t>
        </is>
      </c>
      <c r="F12" s="47" t="n">
        <v>46277</v>
      </c>
      <c r="G12" s="24" t="inlineStr">
        <is>
          <t>Fictional combined monthly fixed cost estimate.</t>
        </is>
      </c>
    </row>
    <row r="13" ht="30" customHeight="1">
      <c r="A13" s="24" t="inlineStr">
        <is>
          <t>Example Harbor Lantern Storage</t>
        </is>
      </c>
      <c r="B13" s="47" t="n">
        <v>46266</v>
      </c>
      <c r="C13" s="48" t="n">
        <v>17500</v>
      </c>
      <c r="D13" s="24" t="inlineStr">
        <is>
          <t>Parker Sample</t>
        </is>
      </c>
      <c r="E13" s="27" t="inlineStr">
        <is>
          <t>Included</t>
        </is>
      </c>
      <c r="F13" s="47" t="n">
        <v>46267</v>
      </c>
      <c r="G13" s="24" t="inlineStr">
        <is>
          <t>Fictional combined monthly fixed cost estimate.</t>
        </is>
      </c>
    </row>
    <row r="14" ht="30" customHeight="1">
      <c r="A14" s="24" t="inlineStr">
        <is>
          <t>Example Sunbeam Lockup</t>
        </is>
      </c>
      <c r="B14" s="47" t="n">
        <v>46266</v>
      </c>
      <c r="C14" s="48" t="n">
        <v>4200</v>
      </c>
      <c r="D14" s="24" t="inlineStr">
        <is>
          <t>Skyler Sample</t>
        </is>
      </c>
      <c r="E14" s="27" t="inlineStr">
        <is>
          <t>Included</t>
        </is>
      </c>
      <c r="F14" s="47" t="n">
        <v>46274</v>
      </c>
      <c r="G14" s="24" t="inlineStr">
        <is>
          <t>Fictional small-facility fixed cost estimate.</t>
        </is>
      </c>
    </row>
    <row r="15" ht="30" customHeight="1">
      <c r="A15" s="24" t="n"/>
      <c r="B15" s="47" t="n"/>
      <c r="C15" s="48" t="n"/>
      <c r="D15" s="24" t="n"/>
      <c r="E15" s="27" t="n"/>
      <c r="F15" s="47" t="n"/>
      <c r="G15" s="24" t="n"/>
    </row>
    <row r="16" ht="30" customHeight="1">
      <c r="A16" s="24" t="n"/>
      <c r="B16" s="47" t="n"/>
      <c r="C16" s="48" t="n"/>
      <c r="D16" s="24" t="n"/>
      <c r="E16" s="27" t="n"/>
      <c r="F16" s="47" t="n"/>
      <c r="G16" s="24" t="n"/>
    </row>
    <row r="17" ht="30" customHeight="1">
      <c r="A17" s="24" t="n"/>
      <c r="B17" s="47" t="n"/>
      <c r="C17" s="48" t="n"/>
      <c r="D17" s="24" t="n"/>
      <c r="E17" s="27" t="n"/>
      <c r="F17" s="47" t="n"/>
      <c r="G17" s="24" t="n"/>
    </row>
    <row r="18" ht="30" customHeight="1">
      <c r="A18" s="24" t="n"/>
      <c r="B18" s="47" t="n"/>
      <c r="C18" s="48" t="n"/>
      <c r="D18" s="24" t="n"/>
      <c r="E18" s="27" t="n"/>
      <c r="F18" s="47" t="n"/>
      <c r="G18" s="24" t="n"/>
    </row>
    <row r="19" ht="30" customHeight="1">
      <c r="A19" s="24" t="n"/>
      <c r="B19" s="47" t="n"/>
      <c r="C19" s="48" t="n"/>
      <c r="D19" s="24" t="n"/>
      <c r="E19" s="27" t="n"/>
      <c r="F19" s="47" t="n"/>
      <c r="G19" s="24" t="n"/>
    </row>
    <row r="20" ht="30" customHeight="1">
      <c r="A20" s="24" t="n"/>
      <c r="B20" s="47" t="n"/>
      <c r="C20" s="48" t="n"/>
      <c r="D20" s="24" t="n"/>
      <c r="E20" s="27" t="n"/>
      <c r="F20" s="47" t="n"/>
      <c r="G20" s="24" t="n"/>
    </row>
    <row r="21" ht="30" customHeight="1">
      <c r="A21" s="24" t="n"/>
      <c r="B21" s="47" t="n"/>
      <c r="C21" s="48" t="n"/>
      <c r="D21" s="24" t="n"/>
      <c r="E21" s="27" t="n"/>
      <c r="F21" s="47" t="n"/>
      <c r="G21" s="24" t="n"/>
    </row>
    <row r="22" ht="30" customHeight="1">
      <c r="A22" s="24" t="n"/>
      <c r="B22" s="47" t="n"/>
      <c r="C22" s="48" t="n"/>
      <c r="D22" s="24" t="n"/>
      <c r="E22" s="27" t="n"/>
      <c r="F22" s="47" t="n"/>
      <c r="G22" s="24" t="n"/>
    </row>
    <row r="23" ht="30" customHeight="1">
      <c r="A23" s="24" t="n"/>
      <c r="B23" s="47" t="n"/>
      <c r="C23" s="48" t="n"/>
      <c r="D23" s="24" t="n"/>
      <c r="E23" s="27" t="n"/>
      <c r="F23" s="47" t="n"/>
      <c r="G23" s="24" t="n"/>
    </row>
    <row r="24" ht="30" customHeight="1">
      <c r="A24" s="24" t="n"/>
      <c r="B24" s="47" t="n"/>
      <c r="C24" s="48" t="n"/>
      <c r="D24" s="24" t="n"/>
      <c r="E24" s="27" t="n"/>
      <c r="F24" s="47" t="n"/>
      <c r="G24" s="24" t="n"/>
    </row>
    <row r="25" ht="30" customHeight="1">
      <c r="A25" s="24" t="n"/>
      <c r="B25" s="47" t="n"/>
      <c r="C25" s="48" t="n"/>
      <c r="D25" s="24" t="n"/>
      <c r="E25" s="27" t="n"/>
      <c r="F25" s="47" t="n"/>
      <c r="G25" s="24" t="n"/>
    </row>
    <row r="26" ht="30" customHeight="1">
      <c r="A26" s="24" t="n"/>
      <c r="B26" s="47" t="n"/>
      <c r="C26" s="48" t="n"/>
      <c r="D26" s="24" t="n"/>
      <c r="E26" s="27" t="n"/>
      <c r="F26" s="47" t="n"/>
      <c r="G26" s="24" t="n"/>
    </row>
    <row r="27" ht="30" customHeight="1">
      <c r="A27" s="24" t="n"/>
      <c r="B27" s="47" t="n"/>
      <c r="C27" s="48" t="n"/>
      <c r="D27" s="24" t="n"/>
      <c r="E27" s="27" t="n"/>
      <c r="F27" s="47" t="n"/>
      <c r="G27" s="24" t="n"/>
    </row>
    <row r="28" ht="30" customHeight="1">
      <c r="A28" s="24" t="n"/>
      <c r="B28" s="47" t="n"/>
      <c r="C28" s="48" t="n"/>
      <c r="D28" s="24" t="n"/>
      <c r="E28" s="27" t="n"/>
      <c r="F28" s="47" t="n"/>
      <c r="G28" s="24" t="n"/>
    </row>
    <row r="29" ht="30" customHeight="1">
      <c r="A29" s="24" t="n"/>
      <c r="B29" s="47" t="n"/>
      <c r="C29" s="48" t="n"/>
      <c r="D29" s="24" t="n"/>
      <c r="E29" s="27" t="n"/>
      <c r="F29" s="47" t="n"/>
      <c r="G29" s="24" t="n"/>
    </row>
    <row r="30" ht="30" customHeight="1">
      <c r="A30" s="24" t="n"/>
      <c r="B30" s="47" t="n"/>
      <c r="C30" s="48" t="n"/>
      <c r="D30" s="24" t="n"/>
      <c r="E30" s="27" t="n"/>
      <c r="F30" s="47" t="n"/>
      <c r="G30" s="24" t="n"/>
    </row>
    <row r="31" ht="30" customHeight="1">
      <c r="A31" s="24" t="n"/>
      <c r="B31" s="47" t="n"/>
      <c r="C31" s="48" t="n"/>
      <c r="D31" s="24" t="n"/>
      <c r="E31" s="27" t="n"/>
      <c r="F31" s="47" t="n"/>
      <c r="G31" s="24" t="n"/>
    </row>
    <row r="32" ht="30" customHeight="1">
      <c r="A32" s="24" t="n"/>
      <c r="B32" s="47" t="n"/>
      <c r="C32" s="48" t="n"/>
      <c r="D32" s="24" t="n"/>
      <c r="E32" s="27" t="n"/>
      <c r="F32" s="47" t="n"/>
      <c r="G32" s="24" t="n"/>
    </row>
    <row r="33" ht="30" customHeight="1">
      <c r="A33" s="24" t="n"/>
      <c r="B33" s="47" t="n"/>
      <c r="C33" s="48" t="n"/>
      <c r="D33" s="24" t="n"/>
      <c r="E33" s="27" t="n"/>
      <c r="F33" s="47" t="n"/>
      <c r="G33" s="24" t="n"/>
    </row>
    <row r="34" ht="30" customHeight="1">
      <c r="A34" s="24" t="n"/>
      <c r="B34" s="47" t="n"/>
      <c r="C34" s="48" t="n"/>
      <c r="D34" s="24" t="n"/>
      <c r="E34" s="27" t="n"/>
      <c r="F34" s="47" t="n"/>
      <c r="G34" s="24" t="n"/>
    </row>
    <row r="35" ht="30" customHeight="1">
      <c r="A35" s="24" t="n"/>
      <c r="B35" s="47" t="n"/>
      <c r="C35" s="48" t="n"/>
      <c r="D35" s="24" t="n"/>
      <c r="E35" s="27" t="n"/>
      <c r="F35" s="47" t="n"/>
      <c r="G35" s="24" t="n"/>
    </row>
    <row r="36" ht="30" customHeight="1">
      <c r="A36" s="24" t="n"/>
      <c r="B36" s="47" t="n"/>
      <c r="C36" s="48" t="n"/>
      <c r="D36" s="24" t="n"/>
      <c r="E36" s="27" t="n"/>
      <c r="F36" s="47" t="n"/>
      <c r="G36" s="24" t="n"/>
    </row>
    <row r="37" ht="30" customHeight="1">
      <c r="A37" s="24" t="n"/>
      <c r="B37" s="47" t="n"/>
      <c r="C37" s="48" t="n"/>
      <c r="D37" s="24" t="n"/>
      <c r="E37" s="27" t="n"/>
      <c r="F37" s="47" t="n"/>
      <c r="G37" s="24" t="n"/>
    </row>
    <row r="38" ht="30" customHeight="1">
      <c r="A38" s="24" t="n"/>
      <c r="B38" s="47" t="n"/>
      <c r="C38" s="48" t="n"/>
      <c r="D38" s="24" t="n"/>
      <c r="E38" s="27" t="n"/>
      <c r="F38" s="47" t="n"/>
      <c r="G38" s="24" t="n"/>
    </row>
    <row r="39" ht="30" customHeight="1">
      <c r="A39" s="24" t="n"/>
      <c r="B39" s="47" t="n"/>
      <c r="C39" s="48" t="n"/>
      <c r="D39" s="24" t="n"/>
      <c r="E39" s="27" t="n"/>
      <c r="F39" s="47" t="n"/>
      <c r="G39" s="24" t="n"/>
    </row>
    <row r="40" ht="30" customHeight="1">
      <c r="A40" s="24" t="n"/>
      <c r="B40" s="47" t="n"/>
      <c r="C40" s="48" t="n"/>
      <c r="D40" s="24" t="n"/>
      <c r="E40" s="27" t="n"/>
      <c r="F40" s="47" t="n"/>
      <c r="G40" s="24" t="n"/>
    </row>
    <row r="41" ht="30" customHeight="1">
      <c r="A41" s="24" t="n"/>
      <c r="B41" s="47" t="n"/>
      <c r="C41" s="48" t="n"/>
      <c r="D41" s="24" t="n"/>
      <c r="E41" s="27" t="n"/>
      <c r="F41" s="47" t="n"/>
      <c r="G41" s="24" t="n"/>
    </row>
    <row r="42" ht="30" customHeight="1">
      <c r="A42" s="24" t="n"/>
      <c r="B42" s="47" t="n"/>
      <c r="C42" s="48" t="n"/>
      <c r="D42" s="24" t="n"/>
      <c r="E42" s="27" t="n"/>
      <c r="F42" s="47" t="n"/>
      <c r="G42" s="24" t="n"/>
    </row>
    <row r="43" ht="30" customHeight="1">
      <c r="A43" s="24" t="n"/>
      <c r="B43" s="47" t="n"/>
      <c r="C43" s="48" t="n"/>
      <c r="D43" s="24" t="n"/>
      <c r="E43" s="27" t="n"/>
      <c r="F43" s="47" t="n"/>
      <c r="G43" s="24" t="n"/>
    </row>
    <row r="44" ht="30" customHeight="1">
      <c r="A44" s="24" t="n"/>
      <c r="B44" s="47" t="n"/>
      <c r="C44" s="48" t="n"/>
      <c r="D44" s="24" t="n"/>
      <c r="E44" s="27" t="n"/>
      <c r="F44" s="47" t="n"/>
      <c r="G44" s="24" t="n"/>
    </row>
    <row r="45" ht="30" customHeight="1">
      <c r="A45" s="24" t="n"/>
      <c r="B45" s="47" t="n"/>
      <c r="C45" s="48" t="n"/>
      <c r="D45" s="24" t="n"/>
      <c r="E45" s="27" t="n"/>
      <c r="F45" s="47" t="n"/>
      <c r="G45" s="24" t="n"/>
    </row>
    <row r="46" ht="30" customHeight="1">
      <c r="A46" s="24" t="n"/>
      <c r="B46" s="47" t="n"/>
      <c r="C46" s="48" t="n"/>
      <c r="D46" s="24" t="n"/>
      <c r="E46" s="27" t="n"/>
      <c r="F46" s="47" t="n"/>
      <c r="G46" s="24" t="n"/>
    </row>
    <row r="47" ht="30" customHeight="1">
      <c r="A47" s="24" t="n"/>
      <c r="B47" s="47" t="n"/>
      <c r="C47" s="48" t="n"/>
      <c r="D47" s="24" t="n"/>
      <c r="E47" s="27" t="n"/>
      <c r="F47" s="47" t="n"/>
      <c r="G47" s="24" t="n"/>
    </row>
    <row r="48" ht="30" customHeight="1">
      <c r="A48" s="24" t="n"/>
      <c r="B48" s="47" t="n"/>
      <c r="C48" s="48" t="n"/>
      <c r="D48" s="24" t="n"/>
      <c r="E48" s="27" t="n"/>
      <c r="F48" s="47" t="n"/>
      <c r="G48" s="24" t="n"/>
    </row>
    <row r="49" ht="30" customHeight="1">
      <c r="A49" s="24" t="n"/>
      <c r="B49" s="47" t="n"/>
      <c r="C49" s="48" t="n"/>
      <c r="D49" s="24" t="n"/>
      <c r="E49" s="27" t="n"/>
      <c r="F49" s="47" t="n"/>
      <c r="G49" s="24" t="n"/>
    </row>
    <row r="50" ht="30" customHeight="1">
      <c r="A50" s="24" t="n"/>
      <c r="B50" s="47" t="n"/>
      <c r="C50" s="48" t="n"/>
      <c r="D50" s="24" t="n"/>
      <c r="E50" s="27" t="n"/>
      <c r="F50" s="47" t="n"/>
      <c r="G50" s="24" t="n"/>
    </row>
    <row r="51" ht="30" customHeight="1">
      <c r="A51" s="24" t="n"/>
      <c r="B51" s="47" t="n"/>
      <c r="C51" s="48" t="n"/>
      <c r="D51" s="24" t="n"/>
      <c r="E51" s="27" t="n"/>
      <c r="F51" s="47" t="n"/>
      <c r="G51" s="24" t="n"/>
    </row>
    <row r="52" ht="30" customHeight="1">
      <c r="A52" s="24" t="n"/>
      <c r="B52" s="47" t="n"/>
      <c r="C52" s="48" t="n"/>
      <c r="D52" s="24" t="n"/>
      <c r="E52" s="27" t="n"/>
      <c r="F52" s="47" t="n"/>
      <c r="G52" s="24" t="n"/>
    </row>
    <row r="53" ht="30" customHeight="1">
      <c r="A53" s="24" t="n"/>
      <c r="B53" s="47" t="n"/>
      <c r="C53" s="48" t="n"/>
      <c r="D53" s="24" t="n"/>
      <c r="E53" s="27" t="n"/>
      <c r="F53" s="47" t="n"/>
      <c r="G53" s="24" t="n"/>
    </row>
    <row r="54" ht="30" customHeight="1">
      <c r="A54" s="24" t="n"/>
      <c r="B54" s="47" t="n"/>
      <c r="C54" s="48" t="n"/>
      <c r="D54" s="24" t="n"/>
      <c r="E54" s="27" t="n"/>
      <c r="F54" s="47" t="n"/>
      <c r="G54" s="24" t="n"/>
    </row>
    <row r="55" ht="30" customHeight="1">
      <c r="A55" s="24" t="n"/>
      <c r="B55" s="47" t="n"/>
      <c r="C55" s="48" t="n"/>
      <c r="D55" s="24" t="n"/>
      <c r="E55" s="27" t="n"/>
      <c r="F55" s="47" t="n"/>
      <c r="G55" s="24" t="n"/>
    </row>
    <row r="56" ht="30" customHeight="1">
      <c r="A56" s="24" t="n"/>
      <c r="B56" s="47" t="n"/>
      <c r="C56" s="48" t="n"/>
      <c r="D56" s="24" t="n"/>
      <c r="E56" s="27" t="n"/>
      <c r="F56" s="47" t="n"/>
      <c r="G56" s="24" t="n"/>
    </row>
    <row r="57" ht="30" customHeight="1">
      <c r="A57" s="24" t="n"/>
      <c r="B57" s="47" t="n"/>
      <c r="C57" s="48" t="n"/>
      <c r="D57" s="24" t="n"/>
      <c r="E57" s="27" t="n"/>
      <c r="F57" s="47" t="n"/>
      <c r="G57" s="24" t="n"/>
    </row>
    <row r="58" ht="30" customHeight="1">
      <c r="A58" s="24" t="n"/>
      <c r="B58" s="47" t="n"/>
      <c r="C58" s="48" t="n"/>
      <c r="D58" s="24" t="n"/>
      <c r="E58" s="27" t="n"/>
      <c r="F58" s="47" t="n"/>
      <c r="G58" s="24" t="n"/>
    </row>
    <row r="59" ht="30" customHeight="1">
      <c r="A59" s="24" t="n"/>
      <c r="B59" s="47" t="n"/>
      <c r="C59" s="48" t="n"/>
      <c r="D59" s="24" t="n"/>
      <c r="E59" s="27" t="n"/>
      <c r="F59" s="47" t="n"/>
      <c r="G59" s="24" t="n"/>
    </row>
    <row r="60" ht="30" customHeight="1">
      <c r="A60" s="24" t="n"/>
      <c r="B60" s="47" t="n"/>
      <c r="C60" s="48" t="n"/>
      <c r="D60" s="24" t="n"/>
      <c r="E60" s="27" t="n"/>
      <c r="F60" s="47" t="n"/>
      <c r="G60" s="24" t="n"/>
    </row>
    <row r="61" ht="30" customHeight="1">
      <c r="A61" s="24" t="n"/>
      <c r="B61" s="47" t="n"/>
      <c r="C61" s="48" t="n"/>
      <c r="D61" s="24" t="n"/>
      <c r="E61" s="27" t="n"/>
      <c r="F61" s="47" t="n"/>
      <c r="G61" s="24" t="n"/>
    </row>
    <row r="62" ht="30" customHeight="1">
      <c r="A62" s="24" t="n"/>
      <c r="B62" s="47" t="n"/>
      <c r="C62" s="48" t="n"/>
      <c r="D62" s="24" t="n"/>
      <c r="E62" s="27" t="n"/>
      <c r="F62" s="47" t="n"/>
      <c r="G62" s="24" t="n"/>
    </row>
    <row r="63" ht="30" customHeight="1">
      <c r="A63" s="24" t="n"/>
      <c r="B63" s="47" t="n"/>
      <c r="C63" s="48" t="n"/>
      <c r="D63" s="24" t="n"/>
      <c r="E63" s="27" t="n"/>
      <c r="F63" s="47" t="n"/>
      <c r="G63" s="24" t="n"/>
    </row>
    <row r="64" ht="30" customHeight="1">
      <c r="A64" s="24" t="n"/>
      <c r="B64" s="47" t="n"/>
      <c r="C64" s="48" t="n"/>
      <c r="D64" s="24" t="n"/>
      <c r="E64" s="27" t="n"/>
      <c r="F64" s="47" t="n"/>
      <c r="G64" s="24" t="n"/>
    </row>
    <row r="65" ht="30" customHeight="1">
      <c r="A65" s="24" t="n"/>
      <c r="B65" s="47" t="n"/>
      <c r="C65" s="48" t="n"/>
      <c r="D65" s="24" t="n"/>
      <c r="E65" s="27" t="n"/>
      <c r="F65" s="47" t="n"/>
      <c r="G65" s="24" t="n"/>
    </row>
    <row r="66" ht="30" customHeight="1">
      <c r="A66" s="24" t="n"/>
      <c r="B66" s="47" t="n"/>
      <c r="C66" s="48" t="n"/>
      <c r="D66" s="24" t="n"/>
      <c r="E66" s="27" t="n"/>
      <c r="F66" s="47" t="n"/>
      <c r="G66" s="24" t="n"/>
    </row>
    <row r="67" ht="30" customHeight="1">
      <c r="A67" s="24" t="n"/>
      <c r="B67" s="47" t="n"/>
      <c r="C67" s="48" t="n"/>
      <c r="D67" s="24" t="n"/>
      <c r="E67" s="27" t="n"/>
      <c r="F67" s="47" t="n"/>
      <c r="G67" s="24" t="n"/>
    </row>
    <row r="68" ht="30" customHeight="1">
      <c r="A68" s="24" t="n"/>
      <c r="B68" s="47" t="n"/>
      <c r="C68" s="48" t="n"/>
      <c r="D68" s="24" t="n"/>
      <c r="E68" s="27" t="n"/>
      <c r="F68" s="47" t="n"/>
      <c r="G68" s="24" t="n"/>
    </row>
    <row r="69" ht="30" customHeight="1">
      <c r="A69" s="24" t="n"/>
      <c r="B69" s="47" t="n"/>
      <c r="C69" s="48" t="n"/>
      <c r="D69" s="24" t="n"/>
      <c r="E69" s="27" t="n"/>
      <c r="F69" s="47" t="n"/>
      <c r="G69" s="24" t="n"/>
    </row>
    <row r="70" ht="30" customHeight="1">
      <c r="A70" s="24" t="n"/>
      <c r="B70" s="47" t="n"/>
      <c r="C70" s="48" t="n"/>
      <c r="D70" s="24" t="n"/>
      <c r="E70" s="27" t="n"/>
      <c r="F70" s="47" t="n"/>
      <c r="G70" s="24" t="n"/>
    </row>
    <row r="71" ht="30" customHeight="1">
      <c r="A71" s="24" t="n"/>
      <c r="B71" s="47" t="n"/>
      <c r="C71" s="48" t="n"/>
      <c r="D71" s="24" t="n"/>
      <c r="E71" s="27" t="n"/>
      <c r="F71" s="47" t="n"/>
      <c r="G71" s="24" t="n"/>
    </row>
    <row r="72" ht="30" customHeight="1">
      <c r="A72" s="24" t="n"/>
      <c r="B72" s="47" t="n"/>
      <c r="C72" s="48" t="n"/>
      <c r="D72" s="24" t="n"/>
      <c r="E72" s="27" t="n"/>
      <c r="F72" s="47" t="n"/>
      <c r="G72" s="24" t="n"/>
    </row>
    <row r="73" ht="30" customHeight="1">
      <c r="A73" s="24" t="n"/>
      <c r="B73" s="47" t="n"/>
      <c r="C73" s="48" t="n"/>
      <c r="D73" s="24" t="n"/>
      <c r="E73" s="27" t="n"/>
      <c r="F73" s="47" t="n"/>
      <c r="G73" s="24" t="n"/>
    </row>
    <row r="74" ht="30" customHeight="1">
      <c r="A74" s="24" t="n"/>
      <c r="B74" s="47" t="n"/>
      <c r="C74" s="48" t="n"/>
      <c r="D74" s="24" t="n"/>
      <c r="E74" s="27" t="n"/>
      <c r="F74" s="47" t="n"/>
      <c r="G74" s="24" t="n"/>
    </row>
    <row r="75" ht="30" customHeight="1">
      <c r="A75" s="24" t="n"/>
      <c r="B75" s="47" t="n"/>
      <c r="C75" s="48" t="n"/>
      <c r="D75" s="24" t="n"/>
      <c r="E75" s="27" t="n"/>
      <c r="F75" s="47" t="n"/>
      <c r="G75" s="24" t="n"/>
    </row>
    <row r="76" ht="30" customHeight="1">
      <c r="A76" s="24" t="n"/>
      <c r="B76" s="47" t="n"/>
      <c r="C76" s="48" t="n"/>
      <c r="D76" s="24" t="n"/>
      <c r="E76" s="27" t="n"/>
      <c r="F76" s="47" t="n"/>
      <c r="G76" s="24" t="n"/>
    </row>
    <row r="77" ht="30" customHeight="1">
      <c r="A77" s="24" t="n"/>
      <c r="B77" s="47" t="n"/>
      <c r="C77" s="48" t="n"/>
      <c r="D77" s="24" t="n"/>
      <c r="E77" s="27" t="n"/>
      <c r="F77" s="47" t="n"/>
      <c r="G77" s="24" t="n"/>
    </row>
    <row r="78" ht="30" customHeight="1">
      <c r="A78" s="24" t="n"/>
      <c r="B78" s="47" t="n"/>
      <c r="C78" s="48" t="n"/>
      <c r="D78" s="24" t="n"/>
      <c r="E78" s="27" t="n"/>
      <c r="F78" s="47" t="n"/>
      <c r="G78" s="24" t="n"/>
    </row>
    <row r="79" ht="30" customHeight="1">
      <c r="A79" s="24" t="n"/>
      <c r="B79" s="47" t="n"/>
      <c r="C79" s="48" t="n"/>
      <c r="D79" s="24" t="n"/>
      <c r="E79" s="27" t="n"/>
      <c r="F79" s="47" t="n"/>
      <c r="G79" s="24" t="n"/>
    </row>
    <row r="80" ht="30" customHeight="1">
      <c r="A80" s="24" t="n"/>
      <c r="B80" s="47" t="n"/>
      <c r="C80" s="48" t="n"/>
      <c r="D80" s="24" t="n"/>
      <c r="E80" s="27" t="n"/>
      <c r="F80" s="47" t="n"/>
      <c r="G80" s="24" t="n"/>
    </row>
    <row r="81" ht="30" customHeight="1">
      <c r="A81" s="24" t="n"/>
      <c r="B81" s="47" t="n"/>
      <c r="C81" s="48" t="n"/>
      <c r="D81" s="24" t="n"/>
      <c r="E81" s="27" t="n"/>
      <c r="F81" s="47" t="n"/>
      <c r="G81" s="24" t="n"/>
    </row>
    <row r="82" ht="30" customHeight="1">
      <c r="A82" s="24" t="n"/>
      <c r="B82" s="47" t="n"/>
      <c r="C82" s="48" t="n"/>
      <c r="D82" s="24" t="n"/>
      <c r="E82" s="27" t="n"/>
      <c r="F82" s="47" t="n"/>
      <c r="G82" s="24" t="n"/>
    </row>
    <row r="83" ht="30" customHeight="1">
      <c r="A83" s="24" t="n"/>
      <c r="B83" s="47" t="n"/>
      <c r="C83" s="48" t="n"/>
      <c r="D83" s="24" t="n"/>
      <c r="E83" s="27" t="n"/>
      <c r="F83" s="47" t="n"/>
      <c r="G83" s="24" t="n"/>
    </row>
    <row r="84" ht="30" customHeight="1">
      <c r="A84" s="24" t="n"/>
      <c r="B84" s="47" t="n"/>
      <c r="C84" s="48" t="n"/>
      <c r="D84" s="24" t="n"/>
      <c r="E84" s="27" t="n"/>
      <c r="F84" s="47" t="n"/>
      <c r="G84" s="24" t="n"/>
    </row>
    <row r="85" ht="30" customHeight="1">
      <c r="A85" s="24" t="n"/>
      <c r="B85" s="47" t="n"/>
      <c r="C85" s="48" t="n"/>
      <c r="D85" s="24" t="n"/>
      <c r="E85" s="27" t="n"/>
      <c r="F85" s="47" t="n"/>
      <c r="G85" s="24" t="n"/>
    </row>
    <row r="86" ht="30" customHeight="1">
      <c r="A86" s="24" t="n"/>
      <c r="B86" s="47" t="n"/>
      <c r="C86" s="48" t="n"/>
      <c r="D86" s="24" t="n"/>
      <c r="E86" s="27" t="n"/>
      <c r="F86" s="47" t="n"/>
      <c r="G86" s="24" t="n"/>
    </row>
    <row r="87" ht="30" customHeight="1">
      <c r="A87" s="24" t="n"/>
      <c r="B87" s="47" t="n"/>
      <c r="C87" s="48" t="n"/>
      <c r="D87" s="24" t="n"/>
      <c r="E87" s="27" t="n"/>
      <c r="F87" s="47" t="n"/>
      <c r="G87" s="24" t="n"/>
    </row>
    <row r="88" ht="30" customHeight="1">
      <c r="A88" s="24" t="n"/>
      <c r="B88" s="47" t="n"/>
      <c r="C88" s="48" t="n"/>
      <c r="D88" s="24" t="n"/>
      <c r="E88" s="27" t="n"/>
      <c r="F88" s="47" t="n"/>
      <c r="G88" s="24" t="n"/>
    </row>
    <row r="89" ht="30" customHeight="1">
      <c r="A89" s="24" t="n"/>
      <c r="B89" s="47" t="n"/>
      <c r="C89" s="48" t="n"/>
      <c r="D89" s="24" t="n"/>
      <c r="E89" s="27" t="n"/>
      <c r="F89" s="47" t="n"/>
      <c r="G89" s="24" t="n"/>
    </row>
    <row r="90" ht="30" customHeight="1">
      <c r="A90" s="24" t="n"/>
      <c r="B90" s="47" t="n"/>
      <c r="C90" s="48" t="n"/>
      <c r="D90" s="24" t="n"/>
      <c r="E90" s="27" t="n"/>
      <c r="F90" s="47" t="n"/>
      <c r="G90" s="24" t="n"/>
    </row>
    <row r="91" ht="30" customHeight="1">
      <c r="A91" s="24" t="n"/>
      <c r="B91" s="47" t="n"/>
      <c r="C91" s="48" t="n"/>
      <c r="D91" s="24" t="n"/>
      <c r="E91" s="27" t="n"/>
      <c r="F91" s="47" t="n"/>
      <c r="G91" s="24" t="n"/>
    </row>
    <row r="92" ht="30" customHeight="1">
      <c r="A92" s="24" t="n"/>
      <c r="B92" s="47" t="n"/>
      <c r="C92" s="48" t="n"/>
      <c r="D92" s="24" t="n"/>
      <c r="E92" s="27" t="n"/>
      <c r="F92" s="47" t="n"/>
      <c r="G92" s="24" t="n"/>
    </row>
    <row r="93" ht="30" customHeight="1">
      <c r="A93" s="24" t="n"/>
      <c r="B93" s="47" t="n"/>
      <c r="C93" s="48" t="n"/>
      <c r="D93" s="24" t="n"/>
      <c r="E93" s="27" t="n"/>
      <c r="F93" s="47" t="n"/>
      <c r="G93" s="24" t="n"/>
    </row>
    <row r="94" ht="30" customHeight="1">
      <c r="A94" s="24" t="n"/>
      <c r="B94" s="47" t="n"/>
      <c r="C94" s="48" t="n"/>
      <c r="D94" s="24" t="n"/>
      <c r="E94" s="27" t="n"/>
      <c r="F94" s="47" t="n"/>
      <c r="G94" s="24" t="n"/>
    </row>
    <row r="95" ht="30" customHeight="1">
      <c r="A95" s="24" t="n"/>
      <c r="B95" s="47" t="n"/>
      <c r="C95" s="48" t="n"/>
      <c r="D95" s="24" t="n"/>
      <c r="E95" s="27" t="n"/>
      <c r="F95" s="47" t="n"/>
      <c r="G95" s="24" t="n"/>
    </row>
    <row r="96" ht="30" customHeight="1">
      <c r="A96" s="24" t="n"/>
      <c r="B96" s="47" t="n"/>
      <c r="C96" s="48" t="n"/>
      <c r="D96" s="24" t="n"/>
      <c r="E96" s="27" t="n"/>
      <c r="F96" s="47" t="n"/>
      <c r="G96" s="24" t="n"/>
    </row>
    <row r="97" ht="30" customHeight="1">
      <c r="A97" s="24" t="n"/>
      <c r="B97" s="47" t="n"/>
      <c r="C97" s="48" t="n"/>
      <c r="D97" s="24" t="n"/>
      <c r="E97" s="27" t="n"/>
      <c r="F97" s="47" t="n"/>
      <c r="G97" s="24" t="n"/>
    </row>
    <row r="98" ht="30" customHeight="1">
      <c r="A98" s="24" t="n"/>
      <c r="B98" s="47" t="n"/>
      <c r="C98" s="48" t="n"/>
      <c r="D98" s="24" t="n"/>
      <c r="E98" s="27" t="n"/>
      <c r="F98" s="47" t="n"/>
      <c r="G98" s="24" t="n"/>
    </row>
    <row r="99" ht="30" customHeight="1">
      <c r="A99" s="24" t="n"/>
      <c r="B99" s="47" t="n"/>
      <c r="C99" s="48" t="n"/>
      <c r="D99" s="24" t="n"/>
      <c r="E99" s="27" t="n"/>
      <c r="F99" s="47" t="n"/>
      <c r="G99" s="24" t="n"/>
    </row>
    <row r="100" ht="30" customHeight="1">
      <c r="A100" s="24" t="n"/>
      <c r="B100" s="47" t="n"/>
      <c r="C100" s="48" t="n"/>
      <c r="D100" s="24" t="n"/>
      <c r="E100" s="27" t="n"/>
      <c r="F100" s="47" t="n"/>
      <c r="G100" s="24" t="n"/>
    </row>
    <row r="101" ht="30" customHeight="1">
      <c r="A101" s="24" t="n"/>
      <c r="B101" s="47" t="n"/>
      <c r="C101" s="48" t="n"/>
      <c r="D101" s="24" t="n"/>
      <c r="E101" s="27" t="n"/>
      <c r="F101" s="47" t="n"/>
      <c r="G101" s="24" t="n"/>
    </row>
    <row r="102" ht="30" customHeight="1">
      <c r="A102" s="24" t="n"/>
      <c r="B102" s="47" t="n"/>
      <c r="C102" s="48" t="n"/>
      <c r="D102" s="24" t="n"/>
      <c r="E102" s="27" t="n"/>
      <c r="F102" s="47" t="n"/>
      <c r="G102" s="24" t="n"/>
    </row>
    <row r="103" ht="30" customHeight="1">
      <c r="A103" s="24" t="n"/>
      <c r="B103" s="47" t="n"/>
      <c r="C103" s="48" t="n"/>
      <c r="D103" s="24" t="n"/>
      <c r="E103" s="27" t="n"/>
      <c r="F103" s="47" t="n"/>
      <c r="G103" s="24" t="n"/>
    </row>
    <row r="104" ht="30" customHeight="1">
      <c r="A104" s="24" t="n"/>
      <c r="B104" s="47" t="n"/>
      <c r="C104" s="48" t="n"/>
      <c r="D104" s="24" t="n"/>
      <c r="E104" s="27" t="n"/>
      <c r="F104" s="47" t="n"/>
      <c r="G104" s="24" t="n"/>
    </row>
  </sheetData>
  <autoFilter ref="A4:G104"/>
  <mergeCells count="1">
    <mergeCell ref="A1:G1"/>
  </mergeCells>
  <conditionalFormatting sqref="E5:E104">
    <cfRule type="expression" priority="1" dxfId="1">
      <formula>$E5="Review"</formula>
    </cfRule>
    <cfRule type="expression" priority="2" dxfId="0">
      <formula>$E5="Included"</formula>
    </cfRule>
  </conditionalFormatting>
  <dataValidations count="3">
    <dataValidation sqref="B5:B104 F5:F104" showDropDown="0" showInputMessage="0" showErrorMessage="0" allowBlank="0" errorTitle="Review date" error="Enter a date within the current visible input limits." promptTitle="Date entry" prompt="Use MM/DD/YYYY." type="date" operator="between">
      <formula1>$J$2</formula1>
      <formula2>$J$3</formula2>
    </dataValidation>
    <dataValidation sqref="C5:C104" showDropDown="0" showInputMessage="0" showErrorMessage="0" allowBlank="0" errorTitle="Review cost amount" error="Enter an amount from $0.00 through the visible maximum." promptTitle="Monthly fixed cost" prompt="Enter the estimated monthly fixed cost in US dollars." type="decimal" operator="between">
      <formula1>0</formula1>
      <formula2>$J$4</formula2>
    </dataValidation>
    <dataValidation sqref="E5:E104" showDropDown="0" showInputMessage="0" showErrorMessage="0" allowBlank="0" errorTitle="Review cost status" error="Select Included, Review, or Excluded." promptTitle="Calculation status" prompt="Review amounts are included in calculations but flagged for confirmation." type="list">
      <formula1>"Included,Review,Excluded"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47D89"/>
    <outlinePr summaryBelow="1" summaryRight="1"/>
    <pageSetUpPr fitToPage="1"/>
  </sheetPr>
  <dimension ref="A1:G115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5" customWidth="1" min="3" max="3"/>
    <col width="17" customWidth="1" min="4" max="4"/>
    <col width="18" customWidth="1" min="5" max="5"/>
    <col width="13" customWidth="1" min="6" max="6"/>
    <col width="38" customWidth="1" min="7" max="7"/>
  </cols>
  <sheetData>
    <row r="1" ht="28" customHeight="1">
      <c r="A1" s="1" t="inlineStr">
        <is>
          <t>Self Storage Break-Even Calculator — Assumptions</t>
        </is>
      </c>
      <c r="B1" s="34" t="n"/>
      <c r="C1" s="34" t="n"/>
      <c r="D1" s="34" t="n"/>
      <c r="E1" s="34" t="n"/>
      <c r="F1" s="34" t="n"/>
      <c r="G1" s="35" t="n"/>
    </row>
    <row r="2" ht="30" customHeight="1">
      <c r="A2" s="2" t="inlineStr">
        <is>
          <t>Edit yellow cells. All facilities, owners, and scenarios are fictional examples. Review assumptions before using calculated results.</t>
        </is>
      </c>
    </row>
    <row r="3">
      <c r="A3" s="3" t="inlineStr">
        <is>
          <t>Reporting Period</t>
        </is>
      </c>
      <c r="B3" s="49" t="n">
        <v>46266</v>
      </c>
    </row>
    <row r="4">
      <c r="A4" s="3" t="inlineStr">
        <is>
          <t>Near-Capacity Warning Level</t>
        </is>
      </c>
      <c r="B4" s="50" t="n">
        <v>0.9</v>
      </c>
    </row>
    <row r="5">
      <c r="A5" s="3" t="inlineStr">
        <is>
          <t>Minimum Variable Cost Rate</t>
        </is>
      </c>
      <c r="B5" s="50" t="n">
        <v>0</v>
      </c>
    </row>
    <row r="6">
      <c r="A6" s="3" t="inlineStr">
        <is>
          <t>Maximum Variable Cost Rate</t>
        </is>
      </c>
      <c r="B6" s="50" t="n">
        <v>0.95</v>
      </c>
    </row>
    <row r="7">
      <c r="A7" s="3" t="inlineStr">
        <is>
          <t>Minimum Unit Capacity</t>
        </is>
      </c>
      <c r="B7" s="30" t="n">
        <v>1</v>
      </c>
    </row>
    <row r="8">
      <c r="A8" s="3" t="inlineStr">
        <is>
          <t>Maximum Unit Capacity</t>
        </is>
      </c>
      <c r="B8" s="30" t="n">
        <v>10000</v>
      </c>
    </row>
    <row r="9">
      <c r="A9" s="3" t="inlineStr">
        <is>
          <t>Earliest Allowed Input Date</t>
        </is>
      </c>
      <c r="B9" s="49" t="n">
        <v>43831</v>
      </c>
    </row>
    <row r="10">
      <c r="A10" s="3" t="inlineStr">
        <is>
          <t>Latest Allowed Input Date</t>
        </is>
      </c>
      <c r="B10" s="49" t="n">
        <v>49674</v>
      </c>
    </row>
    <row r="11">
      <c r="A11" s="3" t="inlineStr">
        <is>
          <t>Maximum Monthly Fixed Cost Amount</t>
        </is>
      </c>
      <c r="B11" s="51" t="n">
        <v>1000000</v>
      </c>
    </row>
    <row r="12">
      <c r="A12" s="3" t="inlineStr">
        <is>
          <t>Maximum Average Monthly Revenue per Occupied Unit</t>
        </is>
      </c>
      <c r="B12" s="51" t="n">
        <v>10000</v>
      </c>
    </row>
    <row r="13"/>
    <row r="14" ht="28" customHeight="1">
      <c r="A14" s="2" t="inlineStr">
        <is>
          <t>Average monthly revenue per occupied unit and variable cost rate are planning estimates, not guaranteed prices or results.</t>
        </is>
      </c>
    </row>
    <row r="15" ht="42" customHeight="1">
      <c r="A15" s="23" t="inlineStr">
        <is>
          <t>Facility</t>
        </is>
      </c>
      <c r="B15" s="23" t="inlineStr">
        <is>
          <t>Unit Capacity</t>
        </is>
      </c>
      <c r="C15" s="23" t="inlineStr">
        <is>
          <t>Average Monthly Revenue per Occupied Unit</t>
        </is>
      </c>
      <c r="D15" s="23" t="inlineStr">
        <is>
          <t>Variable Cost Rate</t>
        </is>
      </c>
      <c r="E15" s="23" t="inlineStr">
        <is>
          <t>Owner</t>
        </is>
      </c>
      <c r="F15" s="23" t="inlineStr">
        <is>
          <t>Status</t>
        </is>
      </c>
      <c r="G15" s="23" t="inlineStr">
        <is>
          <t>Notes</t>
        </is>
      </c>
    </row>
    <row r="16" ht="30" customHeight="1">
      <c r="A16" s="24" t="inlineStr">
        <is>
          <t>Example Cedar Lantern Storage</t>
        </is>
      </c>
      <c r="B16" s="52" t="n">
        <v>120</v>
      </c>
      <c r="C16" s="48" t="n">
        <v>130</v>
      </c>
      <c r="D16" s="53" t="n">
        <v>0.12</v>
      </c>
      <c r="E16" s="24" t="inlineStr">
        <is>
          <t>Jordan Sample</t>
        </is>
      </c>
      <c r="F16" s="27" t="inlineStr">
        <is>
          <t>Active</t>
        </is>
      </c>
      <c r="G16" s="24" t="inlineStr">
        <is>
          <t>Fictional mid-size facility example.</t>
        </is>
      </c>
    </row>
    <row r="17" ht="30" customHeight="1">
      <c r="A17" s="24" t="inlineStr">
        <is>
          <t>Example Maple Comet Storage</t>
        </is>
      </c>
      <c r="B17" s="52" t="n">
        <v>85</v>
      </c>
      <c r="C17" s="48" t="n">
        <v>115</v>
      </c>
      <c r="D17" s="53" t="n">
        <v>0.1</v>
      </c>
      <c r="E17" s="24" t="inlineStr">
        <is>
          <t>Casey Sample</t>
        </is>
      </c>
      <c r="F17" s="27" t="inlineStr">
        <is>
          <t>Active</t>
        </is>
      </c>
      <c r="G17" s="24" t="inlineStr">
        <is>
          <t>Fictional neighborhood facility example.</t>
        </is>
      </c>
    </row>
    <row r="18" ht="30" customHeight="1">
      <c r="A18" s="24" t="inlineStr">
        <is>
          <t>Example Bluebird Vault Storage</t>
        </is>
      </c>
      <c r="B18" s="52" t="n">
        <v>200</v>
      </c>
      <c r="C18" s="48" t="n">
        <v>145</v>
      </c>
      <c r="D18" s="53" t="n">
        <v>0.15</v>
      </c>
      <c r="E18" s="24" t="inlineStr">
        <is>
          <t>Avery Sample</t>
        </is>
      </c>
      <c r="F18" s="27" t="inlineStr">
        <is>
          <t>Active</t>
        </is>
      </c>
      <c r="G18" s="24" t="inlineStr">
        <is>
          <t>Fictional large facility example.</t>
        </is>
      </c>
    </row>
    <row r="19" ht="30" customHeight="1">
      <c r="A19" s="24" t="inlineStr">
        <is>
          <t>Example Copper Kite Storage</t>
        </is>
      </c>
      <c r="B19" s="52" t="n">
        <v>60</v>
      </c>
      <c r="C19" s="48" t="n">
        <v>110</v>
      </c>
      <c r="D19" s="53" t="n">
        <v>0</v>
      </c>
      <c r="E19" s="24" t="inlineStr">
        <is>
          <t>Drew Sample</t>
        </is>
      </c>
      <c r="F19" s="27" t="inlineStr">
        <is>
          <t>Active</t>
        </is>
      </c>
      <c r="G19" s="24" t="inlineStr">
        <is>
          <t>Fictional zero variable-rate boundary example.</t>
        </is>
      </c>
    </row>
    <row r="20" ht="30" customHeight="1">
      <c r="A20" s="24" t="inlineStr">
        <is>
          <t>Example Silver Acorn Storage</t>
        </is>
      </c>
      <c r="B20" s="52" t="n">
        <v>150</v>
      </c>
      <c r="C20" s="48" t="n">
        <v>125</v>
      </c>
      <c r="D20" s="53" t="n">
        <v>0.2</v>
      </c>
      <c r="E20" s="24" t="inlineStr">
        <is>
          <t>Taylor Sample</t>
        </is>
      </c>
      <c r="F20" s="27" t="inlineStr">
        <is>
          <t>Active</t>
        </is>
      </c>
      <c r="G20" s="24" t="inlineStr">
        <is>
          <t>Fictional cost-review example.</t>
        </is>
      </c>
    </row>
    <row r="21" ht="30" customHeight="1">
      <c r="A21" s="24" t="inlineStr">
        <is>
          <t>Example Prairie Pixel Storage</t>
        </is>
      </c>
      <c r="B21" s="52" t="n">
        <v>95</v>
      </c>
      <c r="C21" s="48" t="n">
        <v>140</v>
      </c>
      <c r="D21" s="53" t="n">
        <v>0.08</v>
      </c>
      <c r="E21" s="24" t="inlineStr">
        <is>
          <t>Quinn Sample</t>
        </is>
      </c>
      <c r="F21" s="27" t="inlineStr">
        <is>
          <t>Active</t>
        </is>
      </c>
      <c r="G21" s="24" t="inlineStr">
        <is>
          <t>Fictional suburban facility example.</t>
        </is>
      </c>
    </row>
    <row r="22" ht="30" customHeight="1">
      <c r="A22" s="24" t="inlineStr">
        <is>
          <t>Example Harbor Lantern Storage</t>
        </is>
      </c>
      <c r="B22" s="52" t="n">
        <v>175</v>
      </c>
      <c r="C22" s="48" t="n">
        <v>155</v>
      </c>
      <c r="D22" s="53" t="n">
        <v>0.35</v>
      </c>
      <c r="E22" s="24" t="inlineStr">
        <is>
          <t>Parker Sample</t>
        </is>
      </c>
      <c r="F22" s="27" t="inlineStr">
        <is>
          <t>Active</t>
        </is>
      </c>
      <c r="G22" s="24" t="inlineStr">
        <is>
          <t>Fictional near-capacity example.</t>
        </is>
      </c>
    </row>
    <row r="23" ht="30" customHeight="1">
      <c r="A23" s="24" t="inlineStr">
        <is>
          <t>Example Sunbeam Lockup</t>
        </is>
      </c>
      <c r="B23" s="52" t="n">
        <v>40</v>
      </c>
      <c r="C23" s="48" t="n">
        <v>95</v>
      </c>
      <c r="D23" s="53" t="n">
        <v>0.05</v>
      </c>
      <c r="E23" s="24" t="inlineStr">
        <is>
          <t>Skyler Sample</t>
        </is>
      </c>
      <c r="F23" s="27" t="inlineStr">
        <is>
          <t>Active</t>
        </is>
      </c>
      <c r="G23" s="24" t="inlineStr">
        <is>
          <t>Fictional above-capacity example.</t>
        </is>
      </c>
    </row>
    <row r="24" ht="30" customHeight="1">
      <c r="A24" s="24" t="n"/>
      <c r="B24" s="52" t="n"/>
      <c r="C24" s="48" t="n"/>
      <c r="D24" s="53" t="n"/>
      <c r="E24" s="24" t="n"/>
      <c r="F24" s="27" t="n"/>
      <c r="G24" s="24" t="n"/>
    </row>
    <row r="25" ht="30" customHeight="1">
      <c r="A25" s="24" t="n"/>
      <c r="B25" s="52" t="n"/>
      <c r="C25" s="48" t="n"/>
      <c r="D25" s="53" t="n"/>
      <c r="E25" s="24" t="n"/>
      <c r="F25" s="27" t="n"/>
      <c r="G25" s="24" t="n"/>
    </row>
    <row r="26" ht="30" customHeight="1">
      <c r="A26" s="24" t="n"/>
      <c r="B26" s="52" t="n"/>
      <c r="C26" s="48" t="n"/>
      <c r="D26" s="53" t="n"/>
      <c r="E26" s="24" t="n"/>
      <c r="F26" s="27" t="n"/>
      <c r="G26" s="24" t="n"/>
    </row>
    <row r="27" ht="30" customHeight="1">
      <c r="A27" s="24" t="n"/>
      <c r="B27" s="52" t="n"/>
      <c r="C27" s="48" t="n"/>
      <c r="D27" s="53" t="n"/>
      <c r="E27" s="24" t="n"/>
      <c r="F27" s="27" t="n"/>
      <c r="G27" s="24" t="n"/>
    </row>
    <row r="28" ht="30" customHeight="1">
      <c r="A28" s="24" t="n"/>
      <c r="B28" s="52" t="n"/>
      <c r="C28" s="48" t="n"/>
      <c r="D28" s="53" t="n"/>
      <c r="E28" s="24" t="n"/>
      <c r="F28" s="27" t="n"/>
      <c r="G28" s="24" t="n"/>
    </row>
    <row r="29" ht="30" customHeight="1">
      <c r="A29" s="24" t="n"/>
      <c r="B29" s="52" t="n"/>
      <c r="C29" s="48" t="n"/>
      <c r="D29" s="53" t="n"/>
      <c r="E29" s="24" t="n"/>
      <c r="F29" s="27" t="n"/>
      <c r="G29" s="24" t="n"/>
    </row>
    <row r="30" ht="30" customHeight="1">
      <c r="A30" s="24" t="n"/>
      <c r="B30" s="52" t="n"/>
      <c r="C30" s="48" t="n"/>
      <c r="D30" s="53" t="n"/>
      <c r="E30" s="24" t="n"/>
      <c r="F30" s="27" t="n"/>
      <c r="G30" s="24" t="n"/>
    </row>
    <row r="31" ht="30" customHeight="1">
      <c r="A31" s="24" t="n"/>
      <c r="B31" s="52" t="n"/>
      <c r="C31" s="48" t="n"/>
      <c r="D31" s="53" t="n"/>
      <c r="E31" s="24" t="n"/>
      <c r="F31" s="27" t="n"/>
      <c r="G31" s="24" t="n"/>
    </row>
    <row r="32" ht="30" customHeight="1">
      <c r="A32" s="24" t="n"/>
      <c r="B32" s="52" t="n"/>
      <c r="C32" s="48" t="n"/>
      <c r="D32" s="53" t="n"/>
      <c r="E32" s="24" t="n"/>
      <c r="F32" s="27" t="n"/>
      <c r="G32" s="24" t="n"/>
    </row>
    <row r="33" ht="30" customHeight="1">
      <c r="A33" s="24" t="n"/>
      <c r="B33" s="52" t="n"/>
      <c r="C33" s="48" t="n"/>
      <c r="D33" s="53" t="n"/>
      <c r="E33" s="24" t="n"/>
      <c r="F33" s="27" t="n"/>
      <c r="G33" s="24" t="n"/>
    </row>
    <row r="34" ht="30" customHeight="1">
      <c r="A34" s="24" t="n"/>
      <c r="B34" s="52" t="n"/>
      <c r="C34" s="48" t="n"/>
      <c r="D34" s="53" t="n"/>
      <c r="E34" s="24" t="n"/>
      <c r="F34" s="27" t="n"/>
      <c r="G34" s="24" t="n"/>
    </row>
    <row r="35" ht="30" customHeight="1">
      <c r="A35" s="24" t="n"/>
      <c r="B35" s="52" t="n"/>
      <c r="C35" s="48" t="n"/>
      <c r="D35" s="53" t="n"/>
      <c r="E35" s="24" t="n"/>
      <c r="F35" s="27" t="n"/>
      <c r="G35" s="24" t="n"/>
    </row>
    <row r="36" ht="30" customHeight="1">
      <c r="A36" s="24" t="n"/>
      <c r="B36" s="52" t="n"/>
      <c r="C36" s="48" t="n"/>
      <c r="D36" s="53" t="n"/>
      <c r="E36" s="24" t="n"/>
      <c r="F36" s="27" t="n"/>
      <c r="G36" s="24" t="n"/>
    </row>
    <row r="37" ht="30" customHeight="1">
      <c r="A37" s="24" t="n"/>
      <c r="B37" s="52" t="n"/>
      <c r="C37" s="48" t="n"/>
      <c r="D37" s="53" t="n"/>
      <c r="E37" s="24" t="n"/>
      <c r="F37" s="27" t="n"/>
      <c r="G37" s="24" t="n"/>
    </row>
    <row r="38" ht="30" customHeight="1">
      <c r="A38" s="24" t="n"/>
      <c r="B38" s="52" t="n"/>
      <c r="C38" s="48" t="n"/>
      <c r="D38" s="53" t="n"/>
      <c r="E38" s="24" t="n"/>
      <c r="F38" s="27" t="n"/>
      <c r="G38" s="24" t="n"/>
    </row>
    <row r="39" ht="30" customHeight="1">
      <c r="A39" s="24" t="n"/>
      <c r="B39" s="52" t="n"/>
      <c r="C39" s="48" t="n"/>
      <c r="D39" s="53" t="n"/>
      <c r="E39" s="24" t="n"/>
      <c r="F39" s="27" t="n"/>
      <c r="G39" s="24" t="n"/>
    </row>
    <row r="40" ht="30" customHeight="1">
      <c r="A40" s="24" t="n"/>
      <c r="B40" s="52" t="n"/>
      <c r="C40" s="48" t="n"/>
      <c r="D40" s="53" t="n"/>
      <c r="E40" s="24" t="n"/>
      <c r="F40" s="27" t="n"/>
      <c r="G40" s="24" t="n"/>
    </row>
    <row r="41" ht="30" customHeight="1">
      <c r="A41" s="24" t="n"/>
      <c r="B41" s="52" t="n"/>
      <c r="C41" s="48" t="n"/>
      <c r="D41" s="53" t="n"/>
      <c r="E41" s="24" t="n"/>
      <c r="F41" s="27" t="n"/>
      <c r="G41" s="24" t="n"/>
    </row>
    <row r="42" ht="30" customHeight="1">
      <c r="A42" s="24" t="n"/>
      <c r="B42" s="52" t="n"/>
      <c r="C42" s="48" t="n"/>
      <c r="D42" s="53" t="n"/>
      <c r="E42" s="24" t="n"/>
      <c r="F42" s="27" t="n"/>
      <c r="G42" s="24" t="n"/>
    </row>
    <row r="43" ht="30" customHeight="1">
      <c r="A43" s="24" t="n"/>
      <c r="B43" s="52" t="n"/>
      <c r="C43" s="48" t="n"/>
      <c r="D43" s="53" t="n"/>
      <c r="E43" s="24" t="n"/>
      <c r="F43" s="27" t="n"/>
      <c r="G43" s="24" t="n"/>
    </row>
    <row r="44" ht="30" customHeight="1">
      <c r="A44" s="24" t="n"/>
      <c r="B44" s="52" t="n"/>
      <c r="C44" s="48" t="n"/>
      <c r="D44" s="53" t="n"/>
      <c r="E44" s="24" t="n"/>
      <c r="F44" s="27" t="n"/>
      <c r="G44" s="24" t="n"/>
    </row>
    <row r="45" ht="30" customHeight="1">
      <c r="A45" s="24" t="n"/>
      <c r="B45" s="52" t="n"/>
      <c r="C45" s="48" t="n"/>
      <c r="D45" s="53" t="n"/>
      <c r="E45" s="24" t="n"/>
      <c r="F45" s="27" t="n"/>
      <c r="G45" s="24" t="n"/>
    </row>
    <row r="46" ht="30" customHeight="1">
      <c r="A46" s="24" t="n"/>
      <c r="B46" s="52" t="n"/>
      <c r="C46" s="48" t="n"/>
      <c r="D46" s="53" t="n"/>
      <c r="E46" s="24" t="n"/>
      <c r="F46" s="27" t="n"/>
      <c r="G46" s="24" t="n"/>
    </row>
    <row r="47" ht="30" customHeight="1">
      <c r="A47" s="24" t="n"/>
      <c r="B47" s="52" t="n"/>
      <c r="C47" s="48" t="n"/>
      <c r="D47" s="53" t="n"/>
      <c r="E47" s="24" t="n"/>
      <c r="F47" s="27" t="n"/>
      <c r="G47" s="24" t="n"/>
    </row>
    <row r="48" ht="30" customHeight="1">
      <c r="A48" s="24" t="n"/>
      <c r="B48" s="52" t="n"/>
      <c r="C48" s="48" t="n"/>
      <c r="D48" s="53" t="n"/>
      <c r="E48" s="24" t="n"/>
      <c r="F48" s="27" t="n"/>
      <c r="G48" s="24" t="n"/>
    </row>
    <row r="49" ht="30" customHeight="1">
      <c r="A49" s="24" t="n"/>
      <c r="B49" s="52" t="n"/>
      <c r="C49" s="48" t="n"/>
      <c r="D49" s="53" t="n"/>
      <c r="E49" s="24" t="n"/>
      <c r="F49" s="27" t="n"/>
      <c r="G49" s="24" t="n"/>
    </row>
    <row r="50" ht="30" customHeight="1">
      <c r="A50" s="24" t="n"/>
      <c r="B50" s="52" t="n"/>
      <c r="C50" s="48" t="n"/>
      <c r="D50" s="53" t="n"/>
      <c r="E50" s="24" t="n"/>
      <c r="F50" s="27" t="n"/>
      <c r="G50" s="24" t="n"/>
    </row>
    <row r="51" ht="30" customHeight="1">
      <c r="A51" s="24" t="n"/>
      <c r="B51" s="52" t="n"/>
      <c r="C51" s="48" t="n"/>
      <c r="D51" s="53" t="n"/>
      <c r="E51" s="24" t="n"/>
      <c r="F51" s="27" t="n"/>
      <c r="G51" s="24" t="n"/>
    </row>
    <row r="52" ht="30" customHeight="1">
      <c r="A52" s="24" t="n"/>
      <c r="B52" s="52" t="n"/>
      <c r="C52" s="48" t="n"/>
      <c r="D52" s="53" t="n"/>
      <c r="E52" s="24" t="n"/>
      <c r="F52" s="27" t="n"/>
      <c r="G52" s="24" t="n"/>
    </row>
    <row r="53" ht="30" customHeight="1">
      <c r="A53" s="24" t="n"/>
      <c r="B53" s="52" t="n"/>
      <c r="C53" s="48" t="n"/>
      <c r="D53" s="53" t="n"/>
      <c r="E53" s="24" t="n"/>
      <c r="F53" s="27" t="n"/>
      <c r="G53" s="24" t="n"/>
    </row>
    <row r="54" ht="30" customHeight="1">
      <c r="A54" s="24" t="n"/>
      <c r="B54" s="52" t="n"/>
      <c r="C54" s="48" t="n"/>
      <c r="D54" s="53" t="n"/>
      <c r="E54" s="24" t="n"/>
      <c r="F54" s="27" t="n"/>
      <c r="G54" s="24" t="n"/>
    </row>
    <row r="55" ht="30" customHeight="1">
      <c r="A55" s="24" t="n"/>
      <c r="B55" s="52" t="n"/>
      <c r="C55" s="48" t="n"/>
      <c r="D55" s="53" t="n"/>
      <c r="E55" s="24" t="n"/>
      <c r="F55" s="27" t="n"/>
      <c r="G55" s="24" t="n"/>
    </row>
    <row r="56" ht="30" customHeight="1">
      <c r="A56" s="24" t="n"/>
      <c r="B56" s="52" t="n"/>
      <c r="C56" s="48" t="n"/>
      <c r="D56" s="53" t="n"/>
      <c r="E56" s="24" t="n"/>
      <c r="F56" s="27" t="n"/>
      <c r="G56" s="24" t="n"/>
    </row>
    <row r="57" ht="30" customHeight="1">
      <c r="A57" s="24" t="n"/>
      <c r="B57" s="52" t="n"/>
      <c r="C57" s="48" t="n"/>
      <c r="D57" s="53" t="n"/>
      <c r="E57" s="24" t="n"/>
      <c r="F57" s="27" t="n"/>
      <c r="G57" s="24" t="n"/>
    </row>
    <row r="58" ht="30" customHeight="1">
      <c r="A58" s="24" t="n"/>
      <c r="B58" s="52" t="n"/>
      <c r="C58" s="48" t="n"/>
      <c r="D58" s="53" t="n"/>
      <c r="E58" s="24" t="n"/>
      <c r="F58" s="27" t="n"/>
      <c r="G58" s="24" t="n"/>
    </row>
    <row r="59" ht="30" customHeight="1">
      <c r="A59" s="24" t="n"/>
      <c r="B59" s="52" t="n"/>
      <c r="C59" s="48" t="n"/>
      <c r="D59" s="53" t="n"/>
      <c r="E59" s="24" t="n"/>
      <c r="F59" s="27" t="n"/>
      <c r="G59" s="24" t="n"/>
    </row>
    <row r="60" ht="30" customHeight="1">
      <c r="A60" s="24" t="n"/>
      <c r="B60" s="52" t="n"/>
      <c r="C60" s="48" t="n"/>
      <c r="D60" s="53" t="n"/>
      <c r="E60" s="24" t="n"/>
      <c r="F60" s="27" t="n"/>
      <c r="G60" s="24" t="n"/>
    </row>
    <row r="61" ht="30" customHeight="1">
      <c r="A61" s="24" t="n"/>
      <c r="B61" s="52" t="n"/>
      <c r="C61" s="48" t="n"/>
      <c r="D61" s="53" t="n"/>
      <c r="E61" s="24" t="n"/>
      <c r="F61" s="27" t="n"/>
      <c r="G61" s="24" t="n"/>
    </row>
    <row r="62" ht="30" customHeight="1">
      <c r="A62" s="24" t="n"/>
      <c r="B62" s="52" t="n"/>
      <c r="C62" s="48" t="n"/>
      <c r="D62" s="53" t="n"/>
      <c r="E62" s="24" t="n"/>
      <c r="F62" s="27" t="n"/>
      <c r="G62" s="24" t="n"/>
    </row>
    <row r="63" ht="30" customHeight="1">
      <c r="A63" s="24" t="n"/>
      <c r="B63" s="52" t="n"/>
      <c r="C63" s="48" t="n"/>
      <c r="D63" s="53" t="n"/>
      <c r="E63" s="24" t="n"/>
      <c r="F63" s="27" t="n"/>
      <c r="G63" s="24" t="n"/>
    </row>
    <row r="64" ht="30" customHeight="1">
      <c r="A64" s="24" t="n"/>
      <c r="B64" s="52" t="n"/>
      <c r="C64" s="48" t="n"/>
      <c r="D64" s="53" t="n"/>
      <c r="E64" s="24" t="n"/>
      <c r="F64" s="27" t="n"/>
      <c r="G64" s="24" t="n"/>
    </row>
    <row r="65" ht="30" customHeight="1">
      <c r="A65" s="24" t="n"/>
      <c r="B65" s="52" t="n"/>
      <c r="C65" s="48" t="n"/>
      <c r="D65" s="53" t="n"/>
      <c r="E65" s="24" t="n"/>
      <c r="F65" s="27" t="n"/>
      <c r="G65" s="24" t="n"/>
    </row>
    <row r="66" ht="30" customHeight="1">
      <c r="A66" s="24" t="n"/>
      <c r="B66" s="52" t="n"/>
      <c r="C66" s="48" t="n"/>
      <c r="D66" s="53" t="n"/>
      <c r="E66" s="24" t="n"/>
      <c r="F66" s="27" t="n"/>
      <c r="G66" s="24" t="n"/>
    </row>
    <row r="67" ht="30" customHeight="1">
      <c r="A67" s="24" t="n"/>
      <c r="B67" s="52" t="n"/>
      <c r="C67" s="48" t="n"/>
      <c r="D67" s="53" t="n"/>
      <c r="E67" s="24" t="n"/>
      <c r="F67" s="27" t="n"/>
      <c r="G67" s="24" t="n"/>
    </row>
    <row r="68" ht="30" customHeight="1">
      <c r="A68" s="24" t="n"/>
      <c r="B68" s="52" t="n"/>
      <c r="C68" s="48" t="n"/>
      <c r="D68" s="53" t="n"/>
      <c r="E68" s="24" t="n"/>
      <c r="F68" s="27" t="n"/>
      <c r="G68" s="24" t="n"/>
    </row>
    <row r="69" ht="30" customHeight="1">
      <c r="A69" s="24" t="n"/>
      <c r="B69" s="52" t="n"/>
      <c r="C69" s="48" t="n"/>
      <c r="D69" s="53" t="n"/>
      <c r="E69" s="24" t="n"/>
      <c r="F69" s="27" t="n"/>
      <c r="G69" s="24" t="n"/>
    </row>
    <row r="70" ht="30" customHeight="1">
      <c r="A70" s="24" t="n"/>
      <c r="B70" s="52" t="n"/>
      <c r="C70" s="48" t="n"/>
      <c r="D70" s="53" t="n"/>
      <c r="E70" s="24" t="n"/>
      <c r="F70" s="27" t="n"/>
      <c r="G70" s="24" t="n"/>
    </row>
    <row r="71" ht="30" customHeight="1">
      <c r="A71" s="24" t="n"/>
      <c r="B71" s="52" t="n"/>
      <c r="C71" s="48" t="n"/>
      <c r="D71" s="53" t="n"/>
      <c r="E71" s="24" t="n"/>
      <c r="F71" s="27" t="n"/>
      <c r="G71" s="24" t="n"/>
    </row>
    <row r="72" ht="30" customHeight="1">
      <c r="A72" s="24" t="n"/>
      <c r="B72" s="52" t="n"/>
      <c r="C72" s="48" t="n"/>
      <c r="D72" s="53" t="n"/>
      <c r="E72" s="24" t="n"/>
      <c r="F72" s="27" t="n"/>
      <c r="G72" s="24" t="n"/>
    </row>
    <row r="73" ht="30" customHeight="1">
      <c r="A73" s="24" t="n"/>
      <c r="B73" s="52" t="n"/>
      <c r="C73" s="48" t="n"/>
      <c r="D73" s="53" t="n"/>
      <c r="E73" s="24" t="n"/>
      <c r="F73" s="27" t="n"/>
      <c r="G73" s="24" t="n"/>
    </row>
    <row r="74" ht="30" customHeight="1">
      <c r="A74" s="24" t="n"/>
      <c r="B74" s="52" t="n"/>
      <c r="C74" s="48" t="n"/>
      <c r="D74" s="53" t="n"/>
      <c r="E74" s="24" t="n"/>
      <c r="F74" s="27" t="n"/>
      <c r="G74" s="24" t="n"/>
    </row>
    <row r="75" ht="30" customHeight="1">
      <c r="A75" s="24" t="n"/>
      <c r="B75" s="52" t="n"/>
      <c r="C75" s="48" t="n"/>
      <c r="D75" s="53" t="n"/>
      <c r="E75" s="24" t="n"/>
      <c r="F75" s="27" t="n"/>
      <c r="G75" s="24" t="n"/>
    </row>
    <row r="76" ht="30" customHeight="1">
      <c r="A76" s="24" t="n"/>
      <c r="B76" s="52" t="n"/>
      <c r="C76" s="48" t="n"/>
      <c r="D76" s="53" t="n"/>
      <c r="E76" s="24" t="n"/>
      <c r="F76" s="27" t="n"/>
      <c r="G76" s="24" t="n"/>
    </row>
    <row r="77" ht="30" customHeight="1">
      <c r="A77" s="24" t="n"/>
      <c r="B77" s="52" t="n"/>
      <c r="C77" s="48" t="n"/>
      <c r="D77" s="53" t="n"/>
      <c r="E77" s="24" t="n"/>
      <c r="F77" s="27" t="n"/>
      <c r="G77" s="24" t="n"/>
    </row>
    <row r="78" ht="30" customHeight="1">
      <c r="A78" s="24" t="n"/>
      <c r="B78" s="52" t="n"/>
      <c r="C78" s="48" t="n"/>
      <c r="D78" s="53" t="n"/>
      <c r="E78" s="24" t="n"/>
      <c r="F78" s="27" t="n"/>
      <c r="G78" s="24" t="n"/>
    </row>
    <row r="79" ht="30" customHeight="1">
      <c r="A79" s="24" t="n"/>
      <c r="B79" s="52" t="n"/>
      <c r="C79" s="48" t="n"/>
      <c r="D79" s="53" t="n"/>
      <c r="E79" s="24" t="n"/>
      <c r="F79" s="27" t="n"/>
      <c r="G79" s="24" t="n"/>
    </row>
    <row r="80" ht="30" customHeight="1">
      <c r="A80" s="24" t="n"/>
      <c r="B80" s="52" t="n"/>
      <c r="C80" s="48" t="n"/>
      <c r="D80" s="53" t="n"/>
      <c r="E80" s="24" t="n"/>
      <c r="F80" s="27" t="n"/>
      <c r="G80" s="24" t="n"/>
    </row>
    <row r="81" ht="30" customHeight="1">
      <c r="A81" s="24" t="n"/>
      <c r="B81" s="52" t="n"/>
      <c r="C81" s="48" t="n"/>
      <c r="D81" s="53" t="n"/>
      <c r="E81" s="24" t="n"/>
      <c r="F81" s="27" t="n"/>
      <c r="G81" s="24" t="n"/>
    </row>
    <row r="82" ht="30" customHeight="1">
      <c r="A82" s="24" t="n"/>
      <c r="B82" s="52" t="n"/>
      <c r="C82" s="48" t="n"/>
      <c r="D82" s="53" t="n"/>
      <c r="E82" s="24" t="n"/>
      <c r="F82" s="27" t="n"/>
      <c r="G82" s="24" t="n"/>
    </row>
    <row r="83" ht="30" customHeight="1">
      <c r="A83" s="24" t="n"/>
      <c r="B83" s="52" t="n"/>
      <c r="C83" s="48" t="n"/>
      <c r="D83" s="53" t="n"/>
      <c r="E83" s="24" t="n"/>
      <c r="F83" s="27" t="n"/>
      <c r="G83" s="24" t="n"/>
    </row>
    <row r="84" ht="30" customHeight="1">
      <c r="A84" s="24" t="n"/>
      <c r="B84" s="52" t="n"/>
      <c r="C84" s="48" t="n"/>
      <c r="D84" s="53" t="n"/>
      <c r="E84" s="24" t="n"/>
      <c r="F84" s="27" t="n"/>
      <c r="G84" s="24" t="n"/>
    </row>
    <row r="85" ht="30" customHeight="1">
      <c r="A85" s="24" t="n"/>
      <c r="B85" s="52" t="n"/>
      <c r="C85" s="48" t="n"/>
      <c r="D85" s="53" t="n"/>
      <c r="E85" s="24" t="n"/>
      <c r="F85" s="27" t="n"/>
      <c r="G85" s="24" t="n"/>
    </row>
    <row r="86" ht="30" customHeight="1">
      <c r="A86" s="24" t="n"/>
      <c r="B86" s="52" t="n"/>
      <c r="C86" s="48" t="n"/>
      <c r="D86" s="53" t="n"/>
      <c r="E86" s="24" t="n"/>
      <c r="F86" s="27" t="n"/>
      <c r="G86" s="24" t="n"/>
    </row>
    <row r="87" ht="30" customHeight="1">
      <c r="A87" s="24" t="n"/>
      <c r="B87" s="52" t="n"/>
      <c r="C87" s="48" t="n"/>
      <c r="D87" s="53" t="n"/>
      <c r="E87" s="24" t="n"/>
      <c r="F87" s="27" t="n"/>
      <c r="G87" s="24" t="n"/>
    </row>
    <row r="88" ht="30" customHeight="1">
      <c r="A88" s="24" t="n"/>
      <c r="B88" s="52" t="n"/>
      <c r="C88" s="48" t="n"/>
      <c r="D88" s="53" t="n"/>
      <c r="E88" s="24" t="n"/>
      <c r="F88" s="27" t="n"/>
      <c r="G88" s="24" t="n"/>
    </row>
    <row r="89" ht="30" customHeight="1">
      <c r="A89" s="24" t="n"/>
      <c r="B89" s="52" t="n"/>
      <c r="C89" s="48" t="n"/>
      <c r="D89" s="53" t="n"/>
      <c r="E89" s="24" t="n"/>
      <c r="F89" s="27" t="n"/>
      <c r="G89" s="24" t="n"/>
    </row>
    <row r="90" ht="30" customHeight="1">
      <c r="A90" s="24" t="n"/>
      <c r="B90" s="52" t="n"/>
      <c r="C90" s="48" t="n"/>
      <c r="D90" s="53" t="n"/>
      <c r="E90" s="24" t="n"/>
      <c r="F90" s="27" t="n"/>
      <c r="G90" s="24" t="n"/>
    </row>
    <row r="91" ht="30" customHeight="1">
      <c r="A91" s="24" t="n"/>
      <c r="B91" s="52" t="n"/>
      <c r="C91" s="48" t="n"/>
      <c r="D91" s="53" t="n"/>
      <c r="E91" s="24" t="n"/>
      <c r="F91" s="27" t="n"/>
      <c r="G91" s="24" t="n"/>
    </row>
    <row r="92" ht="30" customHeight="1">
      <c r="A92" s="24" t="n"/>
      <c r="B92" s="52" t="n"/>
      <c r="C92" s="48" t="n"/>
      <c r="D92" s="53" t="n"/>
      <c r="E92" s="24" t="n"/>
      <c r="F92" s="27" t="n"/>
      <c r="G92" s="24" t="n"/>
    </row>
    <row r="93" ht="30" customHeight="1">
      <c r="A93" s="24" t="n"/>
      <c r="B93" s="52" t="n"/>
      <c r="C93" s="48" t="n"/>
      <c r="D93" s="53" t="n"/>
      <c r="E93" s="24" t="n"/>
      <c r="F93" s="27" t="n"/>
      <c r="G93" s="24" t="n"/>
    </row>
    <row r="94" ht="30" customHeight="1">
      <c r="A94" s="24" t="n"/>
      <c r="B94" s="52" t="n"/>
      <c r="C94" s="48" t="n"/>
      <c r="D94" s="53" t="n"/>
      <c r="E94" s="24" t="n"/>
      <c r="F94" s="27" t="n"/>
      <c r="G94" s="24" t="n"/>
    </row>
    <row r="95" ht="30" customHeight="1">
      <c r="A95" s="24" t="n"/>
      <c r="B95" s="52" t="n"/>
      <c r="C95" s="48" t="n"/>
      <c r="D95" s="53" t="n"/>
      <c r="E95" s="24" t="n"/>
      <c r="F95" s="27" t="n"/>
      <c r="G95" s="24" t="n"/>
    </row>
    <row r="96" ht="30" customHeight="1">
      <c r="A96" s="24" t="n"/>
      <c r="B96" s="52" t="n"/>
      <c r="C96" s="48" t="n"/>
      <c r="D96" s="53" t="n"/>
      <c r="E96" s="24" t="n"/>
      <c r="F96" s="27" t="n"/>
      <c r="G96" s="24" t="n"/>
    </row>
    <row r="97" ht="30" customHeight="1">
      <c r="A97" s="24" t="n"/>
      <c r="B97" s="52" t="n"/>
      <c r="C97" s="48" t="n"/>
      <c r="D97" s="53" t="n"/>
      <c r="E97" s="24" t="n"/>
      <c r="F97" s="27" t="n"/>
      <c r="G97" s="24" t="n"/>
    </row>
    <row r="98" ht="30" customHeight="1">
      <c r="A98" s="24" t="n"/>
      <c r="B98" s="52" t="n"/>
      <c r="C98" s="48" t="n"/>
      <c r="D98" s="53" t="n"/>
      <c r="E98" s="24" t="n"/>
      <c r="F98" s="27" t="n"/>
      <c r="G98" s="24" t="n"/>
    </row>
    <row r="99" ht="30" customHeight="1">
      <c r="A99" s="24" t="n"/>
      <c r="B99" s="52" t="n"/>
      <c r="C99" s="48" t="n"/>
      <c r="D99" s="53" t="n"/>
      <c r="E99" s="24" t="n"/>
      <c r="F99" s="27" t="n"/>
      <c r="G99" s="24" t="n"/>
    </row>
    <row r="100" ht="30" customHeight="1">
      <c r="A100" s="24" t="n"/>
      <c r="B100" s="52" t="n"/>
      <c r="C100" s="48" t="n"/>
      <c r="D100" s="53" t="n"/>
      <c r="E100" s="24" t="n"/>
      <c r="F100" s="27" t="n"/>
      <c r="G100" s="24" t="n"/>
    </row>
    <row r="101" ht="30" customHeight="1">
      <c r="A101" s="24" t="n"/>
      <c r="B101" s="52" t="n"/>
      <c r="C101" s="48" t="n"/>
      <c r="D101" s="53" t="n"/>
      <c r="E101" s="24" t="n"/>
      <c r="F101" s="27" t="n"/>
      <c r="G101" s="24" t="n"/>
    </row>
    <row r="102" ht="30" customHeight="1">
      <c r="A102" s="24" t="n"/>
      <c r="B102" s="52" t="n"/>
      <c r="C102" s="48" t="n"/>
      <c r="D102" s="53" t="n"/>
      <c r="E102" s="24" t="n"/>
      <c r="F102" s="27" t="n"/>
      <c r="G102" s="24" t="n"/>
    </row>
    <row r="103" ht="30" customHeight="1">
      <c r="A103" s="24" t="n"/>
      <c r="B103" s="52" t="n"/>
      <c r="C103" s="48" t="n"/>
      <c r="D103" s="53" t="n"/>
      <c r="E103" s="24" t="n"/>
      <c r="F103" s="27" t="n"/>
      <c r="G103" s="24" t="n"/>
    </row>
    <row r="104" ht="30" customHeight="1">
      <c r="A104" s="24" t="n"/>
      <c r="B104" s="52" t="n"/>
      <c r="C104" s="48" t="n"/>
      <c r="D104" s="53" t="n"/>
      <c r="E104" s="24" t="n"/>
      <c r="F104" s="27" t="n"/>
      <c r="G104" s="24" t="n"/>
    </row>
    <row r="105" ht="30" customHeight="1">
      <c r="A105" s="24" t="n"/>
      <c r="B105" s="52" t="n"/>
      <c r="C105" s="48" t="n"/>
      <c r="D105" s="53" t="n"/>
      <c r="E105" s="24" t="n"/>
      <c r="F105" s="27" t="n"/>
      <c r="G105" s="24" t="n"/>
    </row>
    <row r="106" ht="30" customHeight="1">
      <c r="A106" s="24" t="n"/>
      <c r="B106" s="52" t="n"/>
      <c r="C106" s="48" t="n"/>
      <c r="D106" s="53" t="n"/>
      <c r="E106" s="24" t="n"/>
      <c r="F106" s="27" t="n"/>
      <c r="G106" s="24" t="n"/>
    </row>
    <row r="107" ht="30" customHeight="1">
      <c r="A107" s="24" t="n"/>
      <c r="B107" s="52" t="n"/>
      <c r="C107" s="48" t="n"/>
      <c r="D107" s="53" t="n"/>
      <c r="E107" s="24" t="n"/>
      <c r="F107" s="27" t="n"/>
      <c r="G107" s="24" t="n"/>
    </row>
    <row r="108" ht="30" customHeight="1">
      <c r="A108" s="24" t="n"/>
      <c r="B108" s="52" t="n"/>
      <c r="C108" s="48" t="n"/>
      <c r="D108" s="53" t="n"/>
      <c r="E108" s="24" t="n"/>
      <c r="F108" s="27" t="n"/>
      <c r="G108" s="24" t="n"/>
    </row>
    <row r="109" ht="30" customHeight="1">
      <c r="A109" s="24" t="n"/>
      <c r="B109" s="52" t="n"/>
      <c r="C109" s="48" t="n"/>
      <c r="D109" s="53" t="n"/>
      <c r="E109" s="24" t="n"/>
      <c r="F109" s="27" t="n"/>
      <c r="G109" s="24" t="n"/>
    </row>
    <row r="110" ht="30" customHeight="1">
      <c r="A110" s="24" t="n"/>
      <c r="B110" s="52" t="n"/>
      <c r="C110" s="48" t="n"/>
      <c r="D110" s="53" t="n"/>
      <c r="E110" s="24" t="n"/>
      <c r="F110" s="27" t="n"/>
      <c r="G110" s="24" t="n"/>
    </row>
    <row r="111" ht="30" customHeight="1">
      <c r="A111" s="24" t="n"/>
      <c r="B111" s="52" t="n"/>
      <c r="C111" s="48" t="n"/>
      <c r="D111" s="53" t="n"/>
      <c r="E111" s="24" t="n"/>
      <c r="F111" s="27" t="n"/>
      <c r="G111" s="24" t="n"/>
    </row>
    <row r="112" ht="30" customHeight="1">
      <c r="A112" s="24" t="n"/>
      <c r="B112" s="52" t="n"/>
      <c r="C112" s="48" t="n"/>
      <c r="D112" s="53" t="n"/>
      <c r="E112" s="24" t="n"/>
      <c r="F112" s="27" t="n"/>
      <c r="G112" s="24" t="n"/>
    </row>
    <row r="113" ht="30" customHeight="1">
      <c r="A113" s="24" t="n"/>
      <c r="B113" s="52" t="n"/>
      <c r="C113" s="48" t="n"/>
      <c r="D113" s="53" t="n"/>
      <c r="E113" s="24" t="n"/>
      <c r="F113" s="27" t="n"/>
      <c r="G113" s="24" t="n"/>
    </row>
    <row r="114" ht="30" customHeight="1">
      <c r="A114" s="24" t="n"/>
      <c r="B114" s="52" t="n"/>
      <c r="C114" s="48" t="n"/>
      <c r="D114" s="53" t="n"/>
      <c r="E114" s="24" t="n"/>
      <c r="F114" s="27" t="n"/>
      <c r="G114" s="24" t="n"/>
    </row>
    <row r="115" ht="30" customHeight="1">
      <c r="A115" s="24" t="n"/>
      <c r="B115" s="52" t="n"/>
      <c r="C115" s="48" t="n"/>
      <c r="D115" s="53" t="n"/>
      <c r="E115" s="24" t="n"/>
      <c r="F115" s="27" t="n"/>
      <c r="G115" s="24" t="n"/>
    </row>
  </sheetData>
  <autoFilter ref="A15:G115"/>
  <mergeCells count="1">
    <mergeCell ref="A1:G1"/>
  </mergeCells>
  <conditionalFormatting sqref="B5:B6">
    <cfRule type="expression" priority="1" dxfId="1">
      <formula>$B$5&gt;$B$6</formula>
    </cfRule>
  </conditionalFormatting>
  <conditionalFormatting sqref="B7:B8">
    <cfRule type="expression" priority="2" dxfId="1">
      <formula>$B$7&gt;$B$8</formula>
    </cfRule>
  </conditionalFormatting>
  <conditionalFormatting sqref="B9:B10">
    <cfRule type="expression" priority="3" dxfId="1">
      <formula>$B$9&gt;$B$10</formula>
    </cfRule>
  </conditionalFormatting>
  <conditionalFormatting sqref="F16:F115">
    <cfRule type="expression" priority="4" dxfId="1">
      <formula>AND($F16&lt;&gt;"",$F16&lt;&gt;"Active")</formula>
    </cfRule>
  </conditionalFormatting>
  <dataValidations count="9">
    <dataValidation sqref="B3" showDropDown="0" showInputMessage="0" showErrorMessage="0" allowBlank="0" errorTitle="Review reporting period" error="Enter a reporting period within the visible allowed date range." promptTitle="Reporting period" prompt="Enter the first day of the month using MM/DD/YYYY." type="date" operator="between">
      <formula1>$B$9</formula1>
      <formula2>$B$10</formula2>
    </dataValidation>
    <dataValidation sqref="B4:B6" showDropDown="0" showInputMessage="0" showErrorMessage="0" allowBlank="0" errorTitle="Review percentage" error="Enter a percentage from 0.0% through 100.0%." type="decimal" operator="between">
      <formula1>0</formula1>
      <formula2>1</formula2>
    </dataValidation>
    <dataValidation sqref="B7:B8" showDropDown="0" showInputMessage="0" showErrorMessage="0" allowBlank="0" errorTitle="Review capacity limit" error="Enter a whole number of at least 1 unit." type="whole" operator="greaterThanOrEqual">
      <formula1>1</formula1>
    </dataValidation>
    <dataValidation sqref="B9:B10" showDropDown="0" showInputMessage="0" showErrorMessage="0" allowBlank="0" errorTitle="Review date limits" error="Enter valid dates with the earliest date before the latest date." type="custom">
      <formula1>AND(ISNUMBER(B9),$B$9&lt;$B$10)</formula1>
    </dataValidation>
    <dataValidation sqref="B11:B12" showDropDown="0" showInputMessage="0" showErrorMessage="0" allowBlank="0" errorTitle="Review amount limit" error="Enter an amount greater than $0.00." type="decimal" operator="greaterThan">
      <formula1>0</formula1>
    </dataValidation>
    <dataValidation sqref="B16:B115" showDropDown="0" showInputMessage="0" showErrorMessage="0" allowBlank="0" errorTitle="Review unit capacity" error="Enter a whole-unit capacity within the visible limits." promptTitle="Unit capacity" prompt="Enter the total rentable unit capacity." type="whole" operator="between">
      <formula1>$B$7</formula1>
      <formula2>$B$8</formula2>
    </dataValidation>
    <dataValidation sqref="C16:C115" showDropDown="0" showInputMessage="0" showErrorMessage="0" allowBlank="0" errorTitle="Review revenue assumption" error="Enter a positive monthly revenue amount within the visible limit." type="decimal" operator="between">
      <formula1>0.01</formula1>
      <formula2>$B$12</formula2>
    </dataValidation>
    <dataValidation sqref="D16:D115" showDropDown="0" showInputMessage="0" showErrorMessage="0" allowBlank="0" errorTitle="Review variable cost rate" error="Enter a variable cost rate within the visible limits." type="decimal" operator="between">
      <formula1>$B$5</formula1>
      <formula2>$B$6</formula2>
    </dataValidation>
    <dataValidation sqref="F16:F115" showDropDown="0" showInputMessage="0" showErrorMessage="0" allowBlank="0" errorTitle="Review facility status" error="Select Active, Planning, or Inactive." type="list">
      <formula1>"Active,Planning,Inactive"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self-storage operations example</dc:creator>
  <dc:title xmlns:dc="http://purl.org/dc/elements/1.1/">Self Storage Break-Even Calculator</dc:title>
  <dc:description xmlns:dc="http://purl.org/dc/elements/1.1/">Calculator using fictional facilities, employees, costs, and assumptions.</dc:description>
  <dc:subject xmlns:dc="http://purl.org/dc/elements/1.1/">Occupied units and monthly revenue needed to cover fixed and variable costs</dc:subject>
  <dcterms:created xmlns:dcterms="http://purl.org/dc/terms/" xmlns:xsi="http://www.w3.org/2001/XMLSchema-instance" xsi:type="dcterms:W3CDTF">2026-09-11T20:05:31Z</dcterms:created>
  <dcterms:modified xmlns:dcterms="http://purl.org/dc/terms/" xmlns:xsi="http://www.w3.org/2001/XMLSchema-instance" xsi:type="dcterms:W3CDTF">2026-09-11T20:05:31+00:00Z</dcterms:modified>
</cp:coreProperties>
</file>