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Enrollment Tracker" sheetId="2" state="visible" r:id="rId2"/>
    <sheet xmlns:r="http://schemas.openxmlformats.org/officeDocument/2006/relationships" name="Assumptions" sheetId="3" state="visible" r:id="rId3"/>
  </sheets>
  <definedNames>
    <definedName name="_xlnm._FilterDatabase" localSheetId="0" hidden="1">'Summary'!$A$13:$C$18</definedName>
    <definedName name="_xlnm._FilterDatabase" localSheetId="1" hidden="1">'Enrollment Tracker'!$A$4:$M$104</definedName>
    <definedName name="_xlnm._FilterDatabase" localSheetId="2" hidden="1">'Assumptions'!$A$3:$C$5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0.0%"/>
    <numFmt numFmtId="165" formatCode="$#,##0.00"/>
    <numFmt numFmtId="166" formatCode="mm/dd/yyyy"/>
  </numFmts>
  <fonts count="7">
    <font>
      <name val="Calibri"/>
      <family val="2"/>
      <color theme="1"/>
      <sz val="11"/>
      <scheme val="minor"/>
    </font>
    <font>
      <name val="Calibri"/>
      <b val="1"/>
      <color rgb="00FFFFFF"/>
      <sz val="18"/>
    </font>
    <font>
      <name val="Calibri"/>
      <color rgb="005B6B73"/>
      <sz val="9"/>
    </font>
    <font>
      <name val="Calibri"/>
      <b val="1"/>
      <color rgb="00FFFFFF"/>
      <sz val="11"/>
    </font>
    <font>
      <name val="Calibri"/>
      <b val="1"/>
      <color rgb="00243746"/>
      <sz val="13"/>
    </font>
    <font>
      <name val="Calibri"/>
      <b val="1"/>
      <color rgb="00FFFFFF"/>
      <sz val="10"/>
    </font>
    <font>
      <name val="Calibri"/>
      <color rgb="00243746"/>
      <sz val="10"/>
    </font>
  </fonts>
  <fills count="10">
    <fill>
      <patternFill/>
    </fill>
    <fill>
      <patternFill patternType="gray125"/>
    </fill>
    <fill>
      <patternFill patternType="solid">
        <fgColor rgb="0016324F"/>
      </patternFill>
    </fill>
    <fill>
      <patternFill patternType="solid">
        <fgColor rgb="00147D89"/>
      </patternFill>
    </fill>
    <fill>
      <patternFill patternType="solid">
        <fgColor rgb="00F0A91D"/>
      </patternFill>
    </fill>
    <fill>
      <patternFill patternType="solid">
        <fgColor rgb="00207A5B"/>
      </patternFill>
    </fill>
    <fill>
      <patternFill patternType="solid">
        <fgColor rgb="00C95A2E"/>
      </patternFill>
    </fill>
    <fill>
      <patternFill patternType="solid">
        <fgColor rgb="00EAF4F5"/>
      </patternFill>
    </fill>
    <fill>
      <patternFill patternType="solid">
        <fgColor rgb="00FFFFFF"/>
      </patternFill>
    </fill>
    <fill>
      <patternFill patternType="solid">
        <fgColor rgb="00FFF4DD"/>
      </patternFill>
    </fill>
  </fills>
  <borders count="6">
    <border>
      <left/>
      <right/>
      <top/>
      <bottom/>
      <diagonal/>
    </border>
    <border>
      <left style="thin">
        <color rgb="00C8D5DD"/>
      </left>
      <right style="thin">
        <color rgb="00C8D5DD"/>
      </right>
      <top style="thin">
        <color rgb="00C8D5DD"/>
      </top>
      <bottom style="thin">
        <color rgb="00C8D5DD"/>
      </bottom>
    </border>
    <border>
      <left/>
      <right/>
      <top style="thin">
        <color rgb="00C8D5DD"/>
      </top>
      <bottom/>
      <diagonal/>
    </border>
    <border>
      <left/>
      <right style="thin">
        <color rgb="00C8D5DD"/>
      </right>
      <top style="thin">
        <color rgb="00C8D5DD"/>
      </top>
      <bottom/>
      <diagonal/>
    </border>
    <border>
      <left/>
      <right/>
      <top style="thin">
        <color rgb="00C8D5DD"/>
      </top>
      <bottom style="thin">
        <color rgb="00C8D5DD"/>
      </bottom>
      <diagonal/>
    </border>
    <border>
      <left/>
      <right style="thin">
        <color rgb="00C8D5DD"/>
      </right>
      <top style="thin">
        <color rgb="00C8D5DD"/>
      </top>
      <bottom style="thin">
        <color rgb="00C8D5DD"/>
      </bottom>
      <diagonal/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2" borderId="1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 wrapText="1"/>
    </xf>
    <xf numFmtId="0" fontId="3" fillId="3" borderId="1" applyAlignment="1" pivotButton="0" quotePrefix="0" xfId="0">
      <alignment horizontal="left" vertical="center" wrapText="1"/>
    </xf>
    <xf numFmtId="1" fontId="4" fillId="4" borderId="1" applyAlignment="1" pivotButton="0" quotePrefix="0" xfId="0">
      <alignment horizontal="center" vertical="center"/>
    </xf>
    <xf numFmtId="1" fontId="5" fillId="5" borderId="1" applyAlignment="1" pivotButton="0" quotePrefix="0" xfId="0">
      <alignment horizontal="center" vertical="center"/>
    </xf>
    <xf numFmtId="164" fontId="5" fillId="5" borderId="1" applyAlignment="1" pivotButton="0" quotePrefix="0" xfId="0">
      <alignment horizontal="center" vertical="center"/>
    </xf>
    <xf numFmtId="1" fontId="5" fillId="6" borderId="1" applyAlignment="1" pivotButton="0" quotePrefix="0" xfId="0">
      <alignment horizontal="center" vertical="center"/>
    </xf>
    <xf numFmtId="165" fontId="4" fillId="4" borderId="1" applyAlignment="1" pivotButton="0" quotePrefix="0" xfId="0">
      <alignment horizontal="center" vertical="center"/>
    </xf>
    <xf numFmtId="166" fontId="4" fillId="4" borderId="1" applyAlignment="1" pivotButton="0" quotePrefix="0" xfId="0">
      <alignment horizontal="center" vertical="center"/>
    </xf>
    <xf numFmtId="0" fontId="3" fillId="2" borderId="1" applyAlignment="1" pivotButton="0" quotePrefix="0" xfId="0">
      <alignment horizontal="center" vertical="center" wrapText="1"/>
    </xf>
    <xf numFmtId="0" fontId="6" fillId="7" borderId="1" applyAlignment="1" pivotButton="0" quotePrefix="0" xfId="0">
      <alignment horizontal="left" vertical="center"/>
    </xf>
    <xf numFmtId="1" fontId="6" fillId="7" borderId="1" applyAlignment="1" pivotButton="0" quotePrefix="0" xfId="0">
      <alignment horizontal="center" vertical="center"/>
    </xf>
    <xf numFmtId="165" fontId="6" fillId="7" borderId="1" applyAlignment="1" pivotButton="0" quotePrefix="0" xfId="0">
      <alignment horizontal="center" vertical="center"/>
    </xf>
    <xf numFmtId="0" fontId="6" fillId="8" borderId="1" applyAlignment="1" pivotButton="0" quotePrefix="0" xfId="0">
      <alignment horizontal="left" vertical="center"/>
    </xf>
    <xf numFmtId="1" fontId="6" fillId="8" borderId="1" applyAlignment="1" pivotButton="0" quotePrefix="0" xfId="0">
      <alignment horizontal="center" vertical="center"/>
    </xf>
    <xf numFmtId="165" fontId="6" fillId="8" borderId="1" applyAlignment="1" pivotButton="0" quotePrefix="0" xfId="0">
      <alignment horizontal="center" vertical="center"/>
    </xf>
    <xf numFmtId="0" fontId="6" fillId="9" borderId="1" applyAlignment="1" pivotButton="0" quotePrefix="0" xfId="0">
      <alignment horizontal="left" vertical="center" wrapText="1"/>
    </xf>
    <xf numFmtId="0" fontId="6" fillId="9" borderId="1" applyAlignment="1" pivotButton="0" quotePrefix="0" xfId="0">
      <alignment horizontal="center" vertical="center"/>
    </xf>
    <xf numFmtId="166" fontId="6" fillId="9" borderId="1" applyAlignment="1" pivotButton="0" quotePrefix="0" xfId="0">
      <alignment horizontal="center" vertical="center"/>
    </xf>
    <xf numFmtId="165" fontId="6" fillId="9" borderId="1" applyAlignment="1" pivotButton="0" quotePrefix="0" xfId="0">
      <alignment horizontal="center" vertical="center"/>
    </xf>
    <xf numFmtId="0" fontId="6" fillId="8" borderId="1" applyAlignment="1" pivotButton="0" quotePrefix="0" xfId="0">
      <alignment horizontal="left" vertical="center" wrapText="1"/>
    </xf>
    <xf numFmtId="0" fontId="6" fillId="7" borderId="1" applyAlignment="1" pivotButton="0" quotePrefix="0" xfId="0">
      <alignment horizontal="left" vertical="center" wrapText="1"/>
    </xf>
    <xf numFmtId="1" fontId="6" fillId="9" borderId="1" applyAlignment="1" pivotButton="0" quotePrefix="0" xfId="0">
      <alignment horizontal="left" vertical="center" wrapText="1"/>
    </xf>
    <xf numFmtId="165" fontId="6" fillId="9" borderId="1" applyAlignment="1" pivotButton="0" quotePrefix="0" xfId="0">
      <alignment horizontal="left" vertical="center" wrapText="1"/>
    </xf>
    <xf numFmtId="0" fontId="3" fillId="3" borderId="1" applyAlignment="1" pivotButton="0" quotePrefix="0" xfId="0">
      <alignment horizontal="center" vertical="center" wrapText="1"/>
    </xf>
    <xf numFmtId="0" fontId="6" fillId="9" borderId="1" applyAlignment="1" pivotButton="0" quotePrefix="0" xfId="0">
      <alignment horizontal="left" vertical="center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 hidden="0"/>
  </cellStyles>
  <dxfs count="2">
    <dxf>
      <font>
        <name val="Calibri"/>
        <b val="1"/>
        <color rgb="00FFFFFF"/>
        <sz val="10"/>
      </font>
      <fill>
        <patternFill patternType="solid">
          <fgColor rgb="00207A5B"/>
        </patternFill>
      </fill>
    </dxf>
    <dxf>
      <font>
        <name val="Calibri"/>
        <b val="1"/>
        <color rgb="00FFFFFF"/>
        <sz val="10"/>
      </font>
      <fill>
        <patternFill patternType="solid">
          <fgColor rgb="00C95A2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Records by Enrollment Status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'Summary'!B13</f>
            </strRef>
          </tx>
          <spPr>
            <a:solidFill xmlns:a="http://schemas.openxmlformats.org/drawingml/2006/main">
              <a:srgbClr val="147D89"/>
            </a:solidFill>
            <a:ln xmlns:a="http://schemas.openxmlformats.org/drawingml/2006/main">
              <a:solidFill>
                <a:srgbClr val="147D89"/>
              </a:solidFill>
              <a:prstDash val="solid"/>
            </a:ln>
          </spPr>
          <cat>
            <numRef>
              <f>'Summary'!$A$14:$A$18</f>
            </numRef>
          </cat>
          <val>
            <numRef>
              <f>'Summary'!$B$14:$B$18</f>
            </numRef>
          </val>
        </ser>
        <dLbls>
          <showVal val="1"/>
        </dLbls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Records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Enrollment Status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4</col>
      <colOff>0</colOff>
      <row>12</row>
      <rowOff>0</rowOff>
    </from>
    <ext cx="5220000" cy="2808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6324F"/>
    <outlinePr summaryBelow="1" summaryRight="1"/>
    <pageSetUpPr/>
  </sheetPr>
  <dimension ref="A1:H18"/>
  <sheetViews>
    <sheetView showGridLines="0" zoomScale="90" workbookViewId="0">
      <selection activeCell="A1" sqref="A1"/>
    </sheetView>
  </sheetViews>
  <sheetFormatPr baseColWidth="8" defaultRowHeight="15"/>
  <cols>
    <col width="28" customWidth="1" min="1" max="1"/>
    <col width="16" customWidth="1" min="2" max="2"/>
    <col width="3" customWidth="1" min="3" max="3"/>
    <col width="28" customWidth="1" min="4" max="4"/>
    <col width="16" customWidth="1" min="5" max="5"/>
    <col width="3" customWidth="1" min="6" max="6"/>
    <col width="28" customWidth="1" min="7" max="7"/>
    <col width="16" customWidth="1" min="8" max="8"/>
  </cols>
  <sheetData>
    <row r="1" ht="30" customHeight="1">
      <c r="A1" s="1" t="inlineStr">
        <is>
          <t>Self Storage Autopay Enrollment Tracker</t>
        </is>
      </c>
      <c r="B1" s="28" t="n"/>
      <c r="C1" s="28" t="n"/>
      <c r="D1" s="28" t="n"/>
      <c r="E1" s="28" t="n"/>
      <c r="F1" s="28" t="n"/>
      <c r="G1" s="28" t="n"/>
      <c r="H1" s="29" t="n"/>
    </row>
    <row r="2" ht="28" customHeight="1">
      <c r="A2" s="3">
        <f>"Calculated from tracker entries as of "&amp;TEXT(TODAY(),"mm/dd/yyyy")&amp;". Blank prepared rows are excluded."</f>
        <v/>
      </c>
    </row>
    <row r="3"/>
    <row r="4" ht="32" customHeight="1">
      <c r="A4" s="4" t="inlineStr">
        <is>
          <t>Prepared Record Count</t>
        </is>
      </c>
      <c r="B4" s="5">
        <f>COUNTIF('Enrollment Tracker'!$M$5:$M$104,"?*")</f>
        <v/>
      </c>
      <c r="D4" s="4" t="inlineStr">
        <is>
          <t>Enrolled</t>
        </is>
      </c>
      <c r="E4" s="6">
        <f>COUNTIF('Enrollment Tracker'!$F$5:$F$104,"Enrolled")</f>
        <v/>
      </c>
      <c r="G4" s="4" t="inlineStr">
        <is>
          <t>Enrollment Rate</t>
        </is>
      </c>
      <c r="H4" s="7">
        <f>IFERROR($E$4/$B$4,"")</f>
        <v/>
      </c>
    </row>
    <row r="5"/>
    <row r="6" ht="32" customHeight="1">
      <c r="A6" s="4" t="inlineStr">
        <is>
          <t>Pending Consent</t>
        </is>
      </c>
      <c r="B6" s="5">
        <f>COUNTIF('Enrollment Tracker'!$F$5:$F$104,"Pending Consent")</f>
        <v/>
      </c>
      <c r="D6" s="4" t="inlineStr">
        <is>
          <t>Scheduled</t>
        </is>
      </c>
      <c r="E6" s="5">
        <f>COUNTIF('Enrollment Tracker'!$F$5:$F$104,"Scheduled")</f>
        <v/>
      </c>
      <c r="G6" s="4" t="inlineStr">
        <is>
          <t>Needs Review</t>
        </is>
      </c>
      <c r="H6" s="8">
        <f>COUNTIF('Enrollment Tracker'!$M$5:$M$104,"Review:*")</f>
        <v/>
      </c>
    </row>
    <row r="7"/>
    <row r="8" ht="32" customHeight="1">
      <c r="A8" s="4" t="inlineStr">
        <is>
          <t>Tracked Amount</t>
        </is>
      </c>
      <c r="B8" s="9">
        <f>IF($B$4=0,"",SUM('Enrollment Tracker'!$D$5:$D$104))</f>
        <v/>
      </c>
      <c r="D8" s="4" t="inlineStr">
        <is>
          <t>Enrolled Amount</t>
        </is>
      </c>
      <c r="E8" s="9">
        <f>IF($B$4=0,"",SUMIF('Enrollment Tracker'!$F$5:$F$104,"Enrolled",'Enrollment Tracker'!$D$5:$D$104))</f>
        <v/>
      </c>
      <c r="G8" s="4" t="inlineStr">
        <is>
          <t>Due Soon, Not Enrolled</t>
        </is>
      </c>
      <c r="H8" s="5">
        <f>COUNTIFS('Enrollment Tracker'!$M$5:$M$104,"?*",'Enrollment Tracker'!$K$5:$K$104,"&gt;="&amp;TODAY(),'Enrollment Tracker'!$K$5:$K$104,"&lt;="&amp;TODAY()+'Assumptions'!$B$4,'Enrollment Tracker'!$F$5:$F$104,"&lt;&gt;Enrolled")</f>
        <v/>
      </c>
    </row>
    <row r="9"/>
    <row r="10" ht="32" customHeight="1">
      <c r="A10" s="4" t="inlineStr">
        <is>
          <t>Earliest Due Date</t>
        </is>
      </c>
      <c r="B10" s="10">
        <f>IFERROR(IF(COUNT('Enrollment Tracker'!$K$5:INDEX('Enrollment Tracker'!$K:$K,104))=0,"",MIN('Enrollment Tracker'!$K$5:INDEX('Enrollment Tracker'!$K:$K,104))),"")</f>
        <v/>
      </c>
      <c r="D10" s="4" t="inlineStr">
        <is>
          <t>Latest Effective Date</t>
        </is>
      </c>
      <c r="E10" s="10">
        <f>IFERROR(IF(COUNT('Enrollment Tracker'!$H$5:INDEX('Enrollment Tracker'!$H:$H,104))=0,"",MAX('Enrollment Tracker'!$H$5:INDEX('Enrollment Tracker'!$H:$H,104))),"")</f>
        <v/>
      </c>
      <c r="G10" s="4" t="inlineStr">
        <is>
          <t>Exception Reviews</t>
        </is>
      </c>
      <c r="H10" s="5">
        <f>COUNTIF('Enrollment Tracker'!$F$5:$F$104,"Exception Review")</f>
        <v/>
      </c>
    </row>
    <row r="11"/>
    <row r="12"/>
    <row r="13" ht="28" customHeight="1">
      <c r="A13" s="11" t="inlineStr">
        <is>
          <t>Enrollment Status</t>
        </is>
      </c>
      <c r="B13" s="11" t="inlineStr">
        <is>
          <t>Records</t>
        </is>
      </c>
      <c r="C13" s="11" t="inlineStr">
        <is>
          <t>Amount</t>
        </is>
      </c>
    </row>
    <row r="14" ht="23" customHeight="1">
      <c r="A14" s="12">
        <f>IF('Assumptions'!$A$9="","",'Assumptions'!$A$9)</f>
        <v/>
      </c>
      <c r="B14" s="13">
        <f>IF($A14="","",COUNTIF('Enrollment Tracker'!$F$5:$F$104,$A14))</f>
        <v/>
      </c>
      <c r="C14" s="14">
        <f>IF(OR($A14="",$B14=0),"",SUMIF('Enrollment Tracker'!$F$5:$F$104,$A14,'Enrollment Tracker'!$D$5:$D$104))</f>
        <v/>
      </c>
    </row>
    <row r="15" ht="23" customHeight="1">
      <c r="A15" s="15">
        <f>IF('Assumptions'!$A$10="","",'Assumptions'!$A$10)</f>
        <v/>
      </c>
      <c r="B15" s="16">
        <f>IF($A15="","",COUNTIF('Enrollment Tracker'!$F$5:$F$104,$A15))</f>
        <v/>
      </c>
      <c r="C15" s="17">
        <f>IF(OR($A15="",$B15=0),"",SUMIF('Enrollment Tracker'!$F$5:$F$104,$A15,'Enrollment Tracker'!$D$5:$D$104))</f>
        <v/>
      </c>
    </row>
    <row r="16" ht="23" customHeight="1">
      <c r="A16" s="12">
        <f>IF('Assumptions'!$A$11="","",'Assumptions'!$A$11)</f>
        <v/>
      </c>
      <c r="B16" s="13">
        <f>IF($A16="","",COUNTIF('Enrollment Tracker'!$F$5:$F$104,$A16))</f>
        <v/>
      </c>
      <c r="C16" s="14">
        <f>IF(OR($A16="",$B16=0),"",SUMIF('Enrollment Tracker'!$F$5:$F$104,$A16,'Enrollment Tracker'!$D$5:$D$104))</f>
        <v/>
      </c>
    </row>
    <row r="17" ht="23" customHeight="1">
      <c r="A17" s="15">
        <f>IF('Assumptions'!$A$12="","",'Assumptions'!$A$12)</f>
        <v/>
      </c>
      <c r="B17" s="16">
        <f>IF($A17="","",COUNTIF('Enrollment Tracker'!$F$5:$F$104,$A17))</f>
        <v/>
      </c>
      <c r="C17" s="17">
        <f>IF(OR($A17="",$B17=0),"",SUMIF('Enrollment Tracker'!$F$5:$F$104,$A17,'Enrollment Tracker'!$D$5:$D$104))</f>
        <v/>
      </c>
    </row>
    <row r="18" ht="23" customHeight="1">
      <c r="A18" s="12">
        <f>IF('Assumptions'!$A$13="","",'Assumptions'!$A$13)</f>
        <v/>
      </c>
      <c r="B18" s="13">
        <f>IF($A18="","",COUNTIF('Enrollment Tracker'!$F$5:$F$104,$A18))</f>
        <v/>
      </c>
      <c r="C18" s="14">
        <f>IF(OR($A18="",$B18=0),"",SUMIF('Enrollment Tracker'!$F$5:$F$104,$A18,'Enrollment Tracker'!$D$5:$D$104))</f>
        <v/>
      </c>
    </row>
  </sheetData>
  <autoFilter ref="A13:C18"/>
  <mergeCells count="1">
    <mergeCell ref="A1:H1"/>
  </mergeCells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147D89"/>
    <outlinePr summaryBelow="1" summaryRight="1"/>
    <pageSetUpPr/>
  </sheetPr>
  <dimension ref="A1:Q104"/>
  <sheetViews>
    <sheetView showGridLines="0" zoomScale="85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5" customWidth="1" min="3" max="3"/>
    <col width="13" customWidth="1" min="4" max="4"/>
    <col width="20" customWidth="1" min="5" max="5"/>
    <col width="20" customWidth="1" min="6" max="6"/>
    <col width="14" customWidth="1" min="7" max="7"/>
    <col width="14" customWidth="1" min="8" max="8"/>
    <col width="20" customWidth="1" min="9" max="9"/>
    <col width="22" customWidth="1" min="10" max="10"/>
    <col width="14" customWidth="1" min="11" max="11"/>
    <col width="42" customWidth="1" min="12" max="12"/>
    <col width="34" customWidth="1" min="13" max="13"/>
    <col hidden="1" width="13" customWidth="1" min="14" max="14"/>
    <col hidden="1" width="13" customWidth="1" min="15" max="15"/>
    <col hidden="1" width="13" customWidth="1" min="16" max="16"/>
    <col hidden="1" width="13" customWidth="1" min="17" max="17"/>
  </cols>
  <sheetData>
    <row r="1" ht="30" customHeight="1">
      <c r="A1" s="1" t="inlineStr">
        <is>
          <t>Autopay Enrollment Working Tracker</t>
        </is>
      </c>
      <c r="B1" s="28" t="n"/>
      <c r="C1" s="28" t="n"/>
      <c r="D1" s="28" t="n"/>
      <c r="E1" s="28" t="n"/>
      <c r="F1" s="28" t="n"/>
      <c r="G1" s="28" t="n"/>
      <c r="H1" s="28" t="n"/>
      <c r="I1" s="28" t="n"/>
      <c r="J1" s="28" t="n"/>
      <c r="K1" s="28" t="n"/>
      <c r="L1" s="28" t="n"/>
      <c r="M1" s="29" t="n"/>
    </row>
    <row r="2" ht="30" customHeight="1">
      <c r="A2" s="3" t="inlineStr">
        <is>
          <t>Use fictional token references only; do not enter card or bank account details. Warnings request staff review and do not create transactions or notices.</t>
        </is>
      </c>
    </row>
    <row r="3"/>
    <row r="4" ht="36" customHeight="1">
      <c r="A4" s="11" t="inlineStr">
        <is>
          <t>Facility</t>
        </is>
      </c>
      <c r="B4" s="11" t="inlineStr">
        <is>
          <t>Unit</t>
        </is>
      </c>
      <c r="C4" s="11" t="inlineStr">
        <is>
          <t>Billing Period</t>
        </is>
      </c>
      <c r="D4" s="11" t="inlineStr">
        <is>
          <t>Amount</t>
        </is>
      </c>
      <c r="E4" s="11" t="inlineStr">
        <is>
          <t>Account Owner</t>
        </is>
      </c>
      <c r="F4" s="11" t="inlineStr">
        <is>
          <t>Enrollment Status</t>
        </is>
      </c>
      <c r="G4" s="11" t="inlineStr">
        <is>
          <t>Consent Date</t>
        </is>
      </c>
      <c r="H4" s="11" t="inlineStr">
        <is>
          <t>Effective Date</t>
        </is>
      </c>
      <c r="I4" s="11" t="inlineStr">
        <is>
          <t>Payment Method</t>
        </is>
      </c>
      <c r="J4" s="11" t="inlineStr">
        <is>
          <t>Token Reference</t>
        </is>
      </c>
      <c r="K4" s="11" t="inlineStr">
        <is>
          <t>Due Date</t>
        </is>
      </c>
      <c r="L4" s="11" t="inlineStr">
        <is>
          <t>Notes</t>
        </is>
      </c>
      <c r="M4" s="11" t="inlineStr">
        <is>
          <t>Review Result</t>
        </is>
      </c>
    </row>
    <row r="5" ht="32" customHeight="1">
      <c r="A5" s="18" t="inlineStr">
        <is>
          <t>Fictional Cedar Key Storage</t>
        </is>
      </c>
      <c r="B5" s="19" t="inlineStr">
        <is>
          <t>A-101</t>
        </is>
      </c>
      <c r="C5" s="20" t="n">
        <v>46266</v>
      </c>
      <c r="D5" s="21" t="n">
        <v>89</v>
      </c>
      <c r="E5" s="18" t="inlineStr">
        <is>
          <t>Avery Sample</t>
        </is>
      </c>
      <c r="F5" s="18" t="inlineStr">
        <is>
          <t>Enrolled</t>
        </is>
      </c>
      <c r="G5" s="20" t="n">
        <v>46257</v>
      </c>
      <c r="H5" s="20" t="n">
        <v>46267</v>
      </c>
      <c r="I5" s="18" t="inlineStr">
        <is>
          <t>Card token</t>
        </is>
      </c>
      <c r="J5" s="18" t="inlineStr">
        <is>
          <t>tok_demo_cedar_01</t>
        </is>
      </c>
      <c r="K5" s="20" t="n">
        <v>46289</v>
      </c>
      <c r="L5" s="18" t="inlineStr">
        <is>
          <t>Fictional enrollment is active for the current period.</t>
        </is>
      </c>
      <c r="M5" s="22">
        <f>IF(COUNTA($A5:$L5)=0,"",IF(OR($A5="",$B5="",$C5="",$D5="",$E5="",$F5="",$K5=""),"Review: missing core field",IF(AND(OR($F5="Enrolled",$F5="Scheduled"),$G5=""),"Review: consent date needed",IF(AND(OR($F5="Enrolled",$F5="Scheduled"),$H5=""),"Review: effective date needed",IF(AND(OR($F5="Enrolled",$F5="Scheduled"),$I5=""),"Review: method needed",IF(AND(OR($F5="Enrolled",$F5="Scheduled"),$J5=""),"Review: token reference needed",IF(AND(ISNUMBER($H5),ISNUMBER($K5),$H5&gt;$K5),"Review: effective date after due date",IF(AND($F5="Exception Review",$L5=""),"Review: add exception note",IF(AND(ISNUMBER($D5),IFERROR($D5&gt;'Assumptions'!$B$5,FALSE)),"Review: amount above threshold",IF(AND(ISNUMBER($K5),$K5&lt;TODAY(),$F5&lt;&gt;"Enrolled"),"Review: past due",IF(AND(ISNUMBER($K5),$K5&gt;=TODAY(),$K5&lt;=TODAY()+IFERROR('Assumptions'!$B$4,7),$F5&lt;&gt;"Enrolled"),"Review: due soon","OK")))))))))))</f>
        <v/>
      </c>
      <c r="P5">
        <f>IF('Assumptions'!A9="","",'Assumptions'!A9)</f>
        <v/>
      </c>
      <c r="Q5">
        <f>IF('Assumptions'!C9="","",'Assumptions'!C9)</f>
        <v/>
      </c>
    </row>
    <row r="6" ht="32" customHeight="1">
      <c r="A6" s="18" t="inlineStr">
        <is>
          <t>Fictional Bluebird Lane Storage</t>
        </is>
      </c>
      <c r="B6" s="19" t="inlineStr">
        <is>
          <t>B-204</t>
        </is>
      </c>
      <c r="C6" s="20" t="n">
        <v>46266</v>
      </c>
      <c r="D6" s="21" t="n">
        <v>125</v>
      </c>
      <c r="E6" s="18" t="inlineStr">
        <is>
          <t>Blake Example</t>
        </is>
      </c>
      <c r="F6" s="18" t="inlineStr">
        <is>
          <t>Pending Consent</t>
        </is>
      </c>
      <c r="G6" s="20" t="n"/>
      <c r="H6" s="20" t="n"/>
      <c r="I6" s="18" t="inlineStr">
        <is>
          <t>No method on file</t>
        </is>
      </c>
      <c r="J6" s="18" t="n"/>
      <c r="K6" s="20" t="n">
        <v>46280</v>
      </c>
      <c r="L6" s="18" t="inlineStr">
        <is>
          <t>Fictional account owner asked to review enrollment details.</t>
        </is>
      </c>
      <c r="M6" s="23">
        <f>IF(COUNTA($A6:$L6)=0,"",IF(OR($A6="",$B6="",$C6="",$D6="",$E6="",$F6="",$K6=""),"Review: missing core field",IF(AND(OR($F6="Enrolled",$F6="Scheduled"),$G6=""),"Review: consent date needed",IF(AND(OR($F6="Enrolled",$F6="Scheduled"),$H6=""),"Review: effective date needed",IF(AND(OR($F6="Enrolled",$F6="Scheduled"),$I6=""),"Review: method needed",IF(AND(OR($F6="Enrolled",$F6="Scheduled"),$J6=""),"Review: token reference needed",IF(AND(ISNUMBER($H6),ISNUMBER($K6),$H6&gt;$K6),"Review: effective date after due date",IF(AND($F6="Exception Review",$L6=""),"Review: add exception note",IF(AND(ISNUMBER($D6),IFERROR($D6&gt;'Assumptions'!$B$5,FALSE)),"Review: amount above threshold",IF(AND(ISNUMBER($K6),$K6&lt;TODAY(),$F6&lt;&gt;"Enrolled"),"Review: past due",IF(AND(ISNUMBER($K6),$K6&gt;=TODAY(),$K6&lt;=TODAY()+IFERROR('Assumptions'!$B$4,7),$F6&lt;&gt;"Enrolled"),"Review: due soon","OK")))))))))))</f>
        <v/>
      </c>
      <c r="P6">
        <f>IF('Assumptions'!A10="","",'Assumptions'!A10)</f>
        <v/>
      </c>
      <c r="Q6">
        <f>IF('Assumptions'!C10="","",'Assumptions'!C10)</f>
        <v/>
      </c>
    </row>
    <row r="7" ht="32" customHeight="1">
      <c r="A7" s="18" t="inlineStr">
        <is>
          <t>Fictional Mesa Lantern Storage</t>
        </is>
      </c>
      <c r="B7" s="19" t="inlineStr">
        <is>
          <t>C-018</t>
        </is>
      </c>
      <c r="C7" s="20" t="n">
        <v>46296</v>
      </c>
      <c r="D7" s="21" t="n">
        <v>149.5</v>
      </c>
      <c r="E7" s="18" t="inlineStr">
        <is>
          <t>Casey Placeholder</t>
        </is>
      </c>
      <c r="F7" s="18" t="inlineStr">
        <is>
          <t>Scheduled</t>
        </is>
      </c>
      <c r="G7" s="20" t="n">
        <v>46274</v>
      </c>
      <c r="H7" s="20" t="n">
        <v>46278</v>
      </c>
      <c r="I7" s="18" t="inlineStr">
        <is>
          <t>Card token</t>
        </is>
      </c>
      <c r="J7" s="18" t="inlineStr">
        <is>
          <t>tok_demo_mesa_03</t>
        </is>
      </c>
      <c r="K7" s="20" t="n">
        <v>46282</v>
      </c>
      <c r="L7" s="18" t="inlineStr">
        <is>
          <t>Fictional enrollment is scheduled for the next period.</t>
        </is>
      </c>
      <c r="M7" s="22">
        <f>IF(COUNTA($A7:$L7)=0,"",IF(OR($A7="",$B7="",$C7="",$D7="",$E7="",$F7="",$K7=""),"Review: missing core field",IF(AND(OR($F7="Enrolled",$F7="Scheduled"),$G7=""),"Review: consent date needed",IF(AND(OR($F7="Enrolled",$F7="Scheduled"),$H7=""),"Review: effective date needed",IF(AND(OR($F7="Enrolled",$F7="Scheduled"),$I7=""),"Review: method needed",IF(AND(OR($F7="Enrolled",$F7="Scheduled"),$J7=""),"Review: token reference needed",IF(AND(ISNUMBER($H7),ISNUMBER($K7),$H7&gt;$K7),"Review: effective date after due date",IF(AND($F7="Exception Review",$L7=""),"Review: add exception note",IF(AND(ISNUMBER($D7),IFERROR($D7&gt;'Assumptions'!$B$5,FALSE)),"Review: amount above threshold",IF(AND(ISNUMBER($K7),$K7&lt;TODAY(),$F7&lt;&gt;"Enrolled"),"Review: past due",IF(AND(ISNUMBER($K7),$K7&gt;=TODAY(),$K7&lt;=TODAY()+IFERROR('Assumptions'!$B$4,7),$F7&lt;&gt;"Enrolled"),"Review: due soon","OK")))))))))))</f>
        <v/>
      </c>
      <c r="P7">
        <f>IF('Assumptions'!A11="","",'Assumptions'!A11)</f>
        <v/>
      </c>
      <c r="Q7">
        <f>IF('Assumptions'!C11="","",'Assumptions'!C11)</f>
        <v/>
      </c>
    </row>
    <row r="8" ht="32" customHeight="1">
      <c r="A8" s="18" t="inlineStr">
        <is>
          <t>Fictional Harbor Pine Storage</t>
        </is>
      </c>
      <c r="B8" s="19" t="inlineStr">
        <is>
          <t>D-310</t>
        </is>
      </c>
      <c r="C8" s="20" t="n">
        <v>46266</v>
      </c>
      <c r="D8" s="21" t="n">
        <v>0</v>
      </c>
      <c r="E8" s="18" t="inlineStr">
        <is>
          <t>Devon Sample</t>
        </is>
      </c>
      <c r="F8" s="18" t="inlineStr">
        <is>
          <t>Declined</t>
        </is>
      </c>
      <c r="G8" s="20" t="n"/>
      <c r="H8" s="20" t="n"/>
      <c r="I8" s="18" t="inlineStr">
        <is>
          <t>No method on file</t>
        </is>
      </c>
      <c r="J8" s="18" t="n"/>
      <c r="K8" s="20" t="n">
        <v>46297</v>
      </c>
      <c r="L8" s="18" t="inlineStr">
        <is>
          <t>Fictional account has no amount due and enrollment was declined.</t>
        </is>
      </c>
      <c r="M8" s="23">
        <f>IF(COUNTA($A8:$L8)=0,"",IF(OR($A8="",$B8="",$C8="",$D8="",$E8="",$F8="",$K8=""),"Review: missing core field",IF(AND(OR($F8="Enrolled",$F8="Scheduled"),$G8=""),"Review: consent date needed",IF(AND(OR($F8="Enrolled",$F8="Scheduled"),$H8=""),"Review: effective date needed",IF(AND(OR($F8="Enrolled",$F8="Scheduled"),$I8=""),"Review: method needed",IF(AND(OR($F8="Enrolled",$F8="Scheduled"),$J8=""),"Review: token reference needed",IF(AND(ISNUMBER($H8),ISNUMBER($K8),$H8&gt;$K8),"Review: effective date after due date",IF(AND($F8="Exception Review",$L8=""),"Review: add exception note",IF(AND(ISNUMBER($D8),IFERROR($D8&gt;'Assumptions'!$B$5,FALSE)),"Review: amount above threshold",IF(AND(ISNUMBER($K8),$K8&lt;TODAY(),$F8&lt;&gt;"Enrolled"),"Review: past due",IF(AND(ISNUMBER($K8),$K8&gt;=TODAY(),$K8&lt;=TODAY()+IFERROR('Assumptions'!$B$4,7),$F8&lt;&gt;"Enrolled"),"Review: due soon","OK")))))))))))</f>
        <v/>
      </c>
      <c r="P8">
        <f>IF('Assumptions'!A12="","",'Assumptions'!A12)</f>
        <v/>
      </c>
      <c r="Q8">
        <f>IF('Assumptions'!C12="","",'Assumptions'!C12)</f>
        <v/>
      </c>
    </row>
    <row r="9" ht="32" customHeight="1">
      <c r="A9" s="18" t="inlineStr">
        <is>
          <t>Fictional Red Kite Storage</t>
        </is>
      </c>
      <c r="B9" s="19" t="inlineStr">
        <is>
          <t>E-044</t>
        </is>
      </c>
      <c r="C9" s="20" t="n">
        <v>46266</v>
      </c>
      <c r="D9" s="21" t="n">
        <v>210</v>
      </c>
      <c r="E9" s="18" t="inlineStr">
        <is>
          <t>Emery Example</t>
        </is>
      </c>
      <c r="F9" s="18" t="inlineStr">
        <is>
          <t>Exception Review</t>
        </is>
      </c>
      <c r="G9" s="20" t="n"/>
      <c r="H9" s="20" t="n"/>
      <c r="I9" s="18" t="inlineStr">
        <is>
          <t>No method on file</t>
        </is>
      </c>
      <c r="J9" s="18" t="n"/>
      <c r="K9" s="20" t="n">
        <v>46278</v>
      </c>
      <c r="L9" s="18" t="n"/>
      <c r="M9" s="22">
        <f>IF(COUNTA($A9:$L9)=0,"",IF(OR($A9="",$B9="",$C9="",$D9="",$E9="",$F9="",$K9=""),"Review: missing core field",IF(AND(OR($F9="Enrolled",$F9="Scheduled"),$G9=""),"Review: consent date needed",IF(AND(OR($F9="Enrolled",$F9="Scheduled"),$H9=""),"Review: effective date needed",IF(AND(OR($F9="Enrolled",$F9="Scheduled"),$I9=""),"Review: method needed",IF(AND(OR($F9="Enrolled",$F9="Scheduled"),$J9=""),"Review: token reference needed",IF(AND(ISNUMBER($H9),ISNUMBER($K9),$H9&gt;$K9),"Review: effective date after due date",IF(AND($F9="Exception Review",$L9=""),"Review: add exception note",IF(AND(ISNUMBER($D9),IFERROR($D9&gt;'Assumptions'!$B$5,FALSE)),"Review: amount above threshold",IF(AND(ISNUMBER($K9),$K9&lt;TODAY(),$F9&lt;&gt;"Enrolled"),"Review: past due",IF(AND(ISNUMBER($K9),$K9&gt;=TODAY(),$K9&lt;=TODAY()+IFERROR('Assumptions'!$B$4,7),$F9&lt;&gt;"Enrolled"),"Review: due soon","OK")))))))))))</f>
        <v/>
      </c>
      <c r="P9">
        <f>IF('Assumptions'!A13="","",'Assumptions'!A13)</f>
        <v/>
      </c>
      <c r="Q9">
        <f>IF('Assumptions'!C13="","",'Assumptions'!C13)</f>
        <v/>
      </c>
    </row>
    <row r="10" ht="32" customHeight="1">
      <c r="A10" s="18" t="inlineStr">
        <is>
          <t>Fictional Willow Arch Storage</t>
        </is>
      </c>
      <c r="B10" s="19" t="inlineStr">
        <is>
          <t>F-122</t>
        </is>
      </c>
      <c r="C10" s="20" t="n">
        <v>46266</v>
      </c>
      <c r="D10" s="21" t="n">
        <v>175</v>
      </c>
      <c r="E10" s="18" t="inlineStr">
        <is>
          <t>Finley Placeholder</t>
        </is>
      </c>
      <c r="F10" s="18" t="inlineStr">
        <is>
          <t>Enrolled</t>
        </is>
      </c>
      <c r="G10" s="20" t="n">
        <v>46275</v>
      </c>
      <c r="H10" s="20" t="n">
        <v>46287</v>
      </c>
      <c r="I10" s="18" t="inlineStr">
        <is>
          <t>Bank token</t>
        </is>
      </c>
      <c r="J10" s="18" t="inlineStr">
        <is>
          <t>tok_demo_willow_06</t>
        </is>
      </c>
      <c r="K10" s="20" t="n">
        <v>46284</v>
      </c>
      <c r="L10" s="18" t="inlineStr">
        <is>
          <t>Fictional dates are included to test the review warning.</t>
        </is>
      </c>
      <c r="M10" s="23">
        <f>IF(COUNTA($A10:$L10)=0,"",IF(OR($A10="",$B10="",$C10="",$D10="",$E10="",$F10="",$K10=""),"Review: missing core field",IF(AND(OR($F10="Enrolled",$F10="Scheduled"),$G10=""),"Review: consent date needed",IF(AND(OR($F10="Enrolled",$F10="Scheduled"),$H10=""),"Review: effective date needed",IF(AND(OR($F10="Enrolled",$F10="Scheduled"),$I10=""),"Review: method needed",IF(AND(OR($F10="Enrolled",$F10="Scheduled"),$J10=""),"Review: token reference needed",IF(AND(ISNUMBER($H10),ISNUMBER($K10),$H10&gt;$K10),"Review: effective date after due date",IF(AND($F10="Exception Review",$L10=""),"Review: add exception note",IF(AND(ISNUMBER($D10),IFERROR($D10&gt;'Assumptions'!$B$5,FALSE)),"Review: amount above threshold",IF(AND(ISNUMBER($K10),$K10&lt;TODAY(),$F10&lt;&gt;"Enrolled"),"Review: past due",IF(AND(ISNUMBER($K10),$K10&gt;=TODAY(),$K10&lt;=TODAY()+IFERROR('Assumptions'!$B$4,7),$F10&lt;&gt;"Enrolled"),"Review: due soon","OK")))))))))))</f>
        <v/>
      </c>
      <c r="P10">
        <f>IF('Assumptions'!A14="","",'Assumptions'!A14)</f>
        <v/>
      </c>
      <c r="Q10">
        <f>IF('Assumptions'!C14="","",'Assumptions'!C14)</f>
        <v/>
      </c>
    </row>
    <row r="11" ht="32" customHeight="1">
      <c r="A11" s="18" t="inlineStr">
        <is>
          <t>Fictional Copper Finch Storage</t>
        </is>
      </c>
      <c r="B11" s="19" t="inlineStr">
        <is>
          <t>G-501</t>
        </is>
      </c>
      <c r="C11" s="20" t="n">
        <v>46266</v>
      </c>
      <c r="D11" s="21" t="n">
        <v>500</v>
      </c>
      <c r="E11" s="18" t="inlineStr">
        <is>
          <t>Gray Sample</t>
        </is>
      </c>
      <c r="F11" s="18" t="inlineStr">
        <is>
          <t>Enrolled</t>
        </is>
      </c>
      <c r="G11" s="20" t="n">
        <v>46247</v>
      </c>
      <c r="H11" s="20" t="n">
        <v>46257</v>
      </c>
      <c r="I11" s="18" t="inlineStr">
        <is>
          <t>Bank token</t>
        </is>
      </c>
      <c r="J11" s="18" t="inlineStr">
        <is>
          <t>tok_demo_copper_07</t>
        </is>
      </c>
      <c r="K11" s="20" t="n">
        <v>46307</v>
      </c>
      <c r="L11" s="18" t="inlineStr">
        <is>
          <t>Fictional amount equals the editable review threshold.</t>
        </is>
      </c>
      <c r="M11" s="22">
        <f>IF(COUNTA($A11:$L11)=0,"",IF(OR($A11="",$B11="",$C11="",$D11="",$E11="",$F11="",$K11=""),"Review: missing core field",IF(AND(OR($F11="Enrolled",$F11="Scheduled"),$G11=""),"Review: consent date needed",IF(AND(OR($F11="Enrolled",$F11="Scheduled"),$H11=""),"Review: effective date needed",IF(AND(OR($F11="Enrolled",$F11="Scheduled"),$I11=""),"Review: method needed",IF(AND(OR($F11="Enrolled",$F11="Scheduled"),$J11=""),"Review: token reference needed",IF(AND(ISNUMBER($H11),ISNUMBER($K11),$H11&gt;$K11),"Review: effective date after due date",IF(AND($F11="Exception Review",$L11=""),"Review: add exception note",IF(AND(ISNUMBER($D11),IFERROR($D11&gt;'Assumptions'!$B$5,FALSE)),"Review: amount above threshold",IF(AND(ISNUMBER($K11),$K11&lt;TODAY(),$F11&lt;&gt;"Enrolled"),"Review: past due",IF(AND(ISNUMBER($K11),$K11&gt;=TODAY(),$K11&lt;=TODAY()+IFERROR('Assumptions'!$B$4,7),$F11&lt;&gt;"Enrolled"),"Review: due soon","OK")))))))))))</f>
        <v/>
      </c>
      <c r="P11">
        <f>IF('Assumptions'!A15="","",'Assumptions'!A15)</f>
        <v/>
      </c>
      <c r="Q11">
        <f>IF('Assumptions'!C15="","",'Assumptions'!C15)</f>
        <v/>
      </c>
    </row>
    <row r="12" ht="32" customHeight="1">
      <c r="A12" s="18" t="inlineStr">
        <is>
          <t>Fictional Moonlit Oak Storage</t>
        </is>
      </c>
      <c r="B12" s="19" t="inlineStr">
        <is>
          <t>H-077</t>
        </is>
      </c>
      <c r="C12" s="20" t="n">
        <v>46266</v>
      </c>
      <c r="D12" s="21" t="n">
        <v>500.01</v>
      </c>
      <c r="E12" s="18" t="inlineStr">
        <is>
          <t>Harper Example</t>
        </is>
      </c>
      <c r="F12" s="18" t="inlineStr">
        <is>
          <t>Enrolled</t>
        </is>
      </c>
      <c r="G12" s="20" t="n">
        <v>46265</v>
      </c>
      <c r="H12" s="20" t="n">
        <v>46272</v>
      </c>
      <c r="I12" s="18" t="inlineStr">
        <is>
          <t>Card token</t>
        </is>
      </c>
      <c r="J12" s="18" t="inlineStr">
        <is>
          <t>tok_demo_moon_08</t>
        </is>
      </c>
      <c r="K12" s="20" t="n">
        <v>46302</v>
      </c>
      <c r="L12" s="18" t="inlineStr">
        <is>
          <t>Fictional amount is one cent above the review threshold.</t>
        </is>
      </c>
      <c r="M12" s="23">
        <f>IF(COUNTA($A12:$L12)=0,"",IF(OR($A12="",$B12="",$C12="",$D12="",$E12="",$F12="",$K12=""),"Review: missing core field",IF(AND(OR($F12="Enrolled",$F12="Scheduled"),$G12=""),"Review: consent date needed",IF(AND(OR($F12="Enrolled",$F12="Scheduled"),$H12=""),"Review: effective date needed",IF(AND(OR($F12="Enrolled",$F12="Scheduled"),$I12=""),"Review: method needed",IF(AND(OR($F12="Enrolled",$F12="Scheduled"),$J12=""),"Review: token reference needed",IF(AND(ISNUMBER($H12),ISNUMBER($K12),$H12&gt;$K12),"Review: effective date after due date",IF(AND($F12="Exception Review",$L12=""),"Review: add exception note",IF(AND(ISNUMBER($D12),IFERROR($D12&gt;'Assumptions'!$B$5,FALSE)),"Review: amount above threshold",IF(AND(ISNUMBER($K12),$K12&lt;TODAY(),$F12&lt;&gt;"Enrolled"),"Review: past due",IF(AND(ISNUMBER($K12),$K12&gt;=TODAY(),$K12&lt;=TODAY()+IFERROR('Assumptions'!$B$4,7),$F12&lt;&gt;"Enrolled"),"Review: due soon","OK")))))))))))</f>
        <v/>
      </c>
      <c r="P12">
        <f>IF('Assumptions'!A16="","",'Assumptions'!A16)</f>
        <v/>
      </c>
      <c r="Q12">
        <f>IF('Assumptions'!C16="","",'Assumptions'!C16)</f>
        <v/>
      </c>
    </row>
    <row r="13" ht="32" customHeight="1">
      <c r="A13" s="18" t="inlineStr">
        <is>
          <t>Fictional Prairie Bell Storage</t>
        </is>
      </c>
      <c r="B13" s="19" t="inlineStr">
        <is>
          <t>J-215</t>
        </is>
      </c>
      <c r="C13" s="20" t="n">
        <v>46266</v>
      </c>
      <c r="D13" s="21" t="n">
        <v>95</v>
      </c>
      <c r="E13" s="18" t="inlineStr">
        <is>
          <t>Indigo Placeholder</t>
        </is>
      </c>
      <c r="F13" s="18" t="inlineStr">
        <is>
          <t>Pending Consent</t>
        </is>
      </c>
      <c r="G13" s="20" t="n"/>
      <c r="H13" s="20" t="n"/>
      <c r="I13" s="18" t="inlineStr">
        <is>
          <t>No method on file</t>
        </is>
      </c>
      <c r="J13" s="18" t="n"/>
      <c r="K13" s="20" t="n">
        <v>46284</v>
      </c>
      <c r="L13" s="18" t="inlineStr">
        <is>
          <t>Fictional due date tests the review-window boundary.</t>
        </is>
      </c>
      <c r="M13" s="22">
        <f>IF(COUNTA($A13:$L13)=0,"",IF(OR($A13="",$B13="",$C13="",$D13="",$E13="",$F13="",$K13=""),"Review: missing core field",IF(AND(OR($F13="Enrolled",$F13="Scheduled"),$G13=""),"Review: consent date needed",IF(AND(OR($F13="Enrolled",$F13="Scheduled"),$H13=""),"Review: effective date needed",IF(AND(OR($F13="Enrolled",$F13="Scheduled"),$I13=""),"Review: method needed",IF(AND(OR($F13="Enrolled",$F13="Scheduled"),$J13=""),"Review: token reference needed",IF(AND(ISNUMBER($H13),ISNUMBER($K13),$H13&gt;$K13),"Review: effective date after due date",IF(AND($F13="Exception Review",$L13=""),"Review: add exception note",IF(AND(ISNUMBER($D13),IFERROR($D13&gt;'Assumptions'!$B$5,FALSE)),"Review: amount above threshold",IF(AND(ISNUMBER($K13),$K13&lt;TODAY(),$F13&lt;&gt;"Enrolled"),"Review: past due",IF(AND(ISNUMBER($K13),$K13&gt;=TODAY(),$K13&lt;=TODAY()+IFERROR('Assumptions'!$B$4,7),$F13&lt;&gt;"Enrolled"),"Review: due soon","OK")))))))))))</f>
        <v/>
      </c>
      <c r="P13">
        <f>IF('Assumptions'!A17="","",'Assumptions'!A17)</f>
        <v/>
      </c>
      <c r="Q13">
        <f>IF('Assumptions'!C17="","",'Assumptions'!C17)</f>
        <v/>
      </c>
    </row>
    <row r="14" ht="32" customHeight="1">
      <c r="A14" s="18" t="inlineStr">
        <is>
          <t>Fictional Silver Acorn Storage</t>
        </is>
      </c>
      <c r="B14" s="19" t="inlineStr">
        <is>
          <t>K-009</t>
        </is>
      </c>
      <c r="C14" s="20" t="n">
        <v>46266</v>
      </c>
      <c r="D14" s="21" t="n">
        <v>132</v>
      </c>
      <c r="E14" s="18" t="inlineStr">
        <is>
          <t>Jordan Sample</t>
        </is>
      </c>
      <c r="F14" s="18" t="inlineStr">
        <is>
          <t>Exception Review</t>
        </is>
      </c>
      <c r="G14" s="20" t="n"/>
      <c r="H14" s="20" t="n"/>
      <c r="I14" s="18" t="inlineStr">
        <is>
          <t>Other token</t>
        </is>
      </c>
      <c r="J14" s="18" t="inlineStr">
        <is>
          <t>tok_demo_acorn_10</t>
        </is>
      </c>
      <c r="K14" s="20" t="n">
        <v>46276</v>
      </c>
      <c r="L14" s="18" t="inlineStr">
        <is>
          <t>Fictional token mismatch requires staff review.</t>
        </is>
      </c>
      <c r="M14" s="23">
        <f>IF(COUNTA($A14:$L14)=0,"",IF(OR($A14="",$B14="",$C14="",$D14="",$E14="",$F14="",$K14=""),"Review: missing core field",IF(AND(OR($F14="Enrolled",$F14="Scheduled"),$G14=""),"Review: consent date needed",IF(AND(OR($F14="Enrolled",$F14="Scheduled"),$H14=""),"Review: effective date needed",IF(AND(OR($F14="Enrolled",$F14="Scheduled"),$I14=""),"Review: method needed",IF(AND(OR($F14="Enrolled",$F14="Scheduled"),$J14=""),"Review: token reference needed",IF(AND(ISNUMBER($H14),ISNUMBER($K14),$H14&gt;$K14),"Review: effective date after due date",IF(AND($F14="Exception Review",$L14=""),"Review: add exception note",IF(AND(ISNUMBER($D14),IFERROR($D14&gt;'Assumptions'!$B$5,FALSE)),"Review: amount above threshold",IF(AND(ISNUMBER($K14),$K14&lt;TODAY(),$F14&lt;&gt;"Enrolled"),"Review: past due",IF(AND(ISNUMBER($K14),$K14&gt;=TODAY(),$K14&lt;=TODAY()+IFERROR('Assumptions'!$B$4,7),$F14&lt;&gt;"Enrolled"),"Review: due soon","OK")))))))))))</f>
        <v/>
      </c>
      <c r="P14">
        <f>IF('Assumptions'!A18="","",'Assumptions'!A18)</f>
        <v/>
      </c>
      <c r="Q14">
        <f>IF('Assumptions'!C18="","",'Assumptions'!C18)</f>
        <v/>
      </c>
    </row>
    <row r="15" ht="22" customHeight="1">
      <c r="A15" s="18" t="n"/>
      <c r="B15" s="19" t="n"/>
      <c r="C15" s="20" t="n"/>
      <c r="D15" s="21" t="n"/>
      <c r="E15" s="18" t="n"/>
      <c r="F15" s="18" t="n"/>
      <c r="G15" s="20" t="n"/>
      <c r="H15" s="20" t="n"/>
      <c r="I15" s="18" t="n"/>
      <c r="J15" s="18" t="n"/>
      <c r="K15" s="20" t="n"/>
      <c r="L15" s="18" t="n"/>
      <c r="M15" s="22">
        <f>IF(COUNTA($A15:$L15)=0,"",IF(OR($A15="",$B15="",$C15="",$D15="",$E15="",$F15="",$K15=""),"Review: missing core field",IF(AND(OR($F15="Enrolled",$F15="Scheduled"),$G15=""),"Review: consent date needed",IF(AND(OR($F15="Enrolled",$F15="Scheduled"),$H15=""),"Review: effective date needed",IF(AND(OR($F15="Enrolled",$F15="Scheduled"),$I15=""),"Review: method needed",IF(AND(OR($F15="Enrolled",$F15="Scheduled"),$J15=""),"Review: token reference needed",IF(AND(ISNUMBER($H15),ISNUMBER($K15),$H15&gt;$K15),"Review: effective date after due date",IF(AND($F15="Exception Review",$L15=""),"Review: add exception note",IF(AND(ISNUMBER($D15),IFERROR($D15&gt;'Assumptions'!$B$5,FALSE)),"Review: amount above threshold",IF(AND(ISNUMBER($K15),$K15&lt;TODAY(),$F15&lt;&gt;"Enrolled"),"Review: past due",IF(AND(ISNUMBER($K15),$K15&gt;=TODAY(),$K15&lt;=TODAY()+IFERROR('Assumptions'!$B$4,7),$F15&lt;&gt;"Enrolled"),"Review: due soon","OK")))))))))))</f>
        <v/>
      </c>
      <c r="P15">
        <f>IF('Assumptions'!A19="","",'Assumptions'!A19)</f>
        <v/>
      </c>
      <c r="Q15">
        <f>IF('Assumptions'!C19="","",'Assumptions'!C19)</f>
        <v/>
      </c>
    </row>
    <row r="16" ht="22" customHeight="1">
      <c r="A16" s="18" t="n"/>
      <c r="B16" s="19" t="n"/>
      <c r="C16" s="20" t="n"/>
      <c r="D16" s="21" t="n"/>
      <c r="E16" s="18" t="n"/>
      <c r="F16" s="18" t="n"/>
      <c r="G16" s="20" t="n"/>
      <c r="H16" s="20" t="n"/>
      <c r="I16" s="18" t="n"/>
      <c r="J16" s="18" t="n"/>
      <c r="K16" s="20" t="n"/>
      <c r="L16" s="18" t="n"/>
      <c r="M16" s="23">
        <f>IF(COUNTA($A16:$L16)=0,"",IF(OR($A16="",$B16="",$C16="",$D16="",$E16="",$F16="",$K16=""),"Review: missing core field",IF(AND(OR($F16="Enrolled",$F16="Scheduled"),$G16=""),"Review: consent date needed",IF(AND(OR($F16="Enrolled",$F16="Scheduled"),$H16=""),"Review: effective date needed",IF(AND(OR($F16="Enrolled",$F16="Scheduled"),$I16=""),"Review: method needed",IF(AND(OR($F16="Enrolled",$F16="Scheduled"),$J16=""),"Review: token reference needed",IF(AND(ISNUMBER($H16),ISNUMBER($K16),$H16&gt;$K16),"Review: effective date after due date",IF(AND($F16="Exception Review",$L16=""),"Review: add exception note",IF(AND(ISNUMBER($D16),IFERROR($D16&gt;'Assumptions'!$B$5,FALSE)),"Review: amount above threshold",IF(AND(ISNUMBER($K16),$K16&lt;TODAY(),$F16&lt;&gt;"Enrolled"),"Review: past due",IF(AND(ISNUMBER($K16),$K16&gt;=TODAY(),$K16&lt;=TODAY()+IFERROR('Assumptions'!$B$4,7),$F16&lt;&gt;"Enrolled"),"Review: due soon","OK")))))))))))</f>
        <v/>
      </c>
      <c r="P16">
        <f>IF('Assumptions'!A20="","",'Assumptions'!A20)</f>
        <v/>
      </c>
      <c r="Q16">
        <f>IF('Assumptions'!C20="","",'Assumptions'!C20)</f>
        <v/>
      </c>
    </row>
    <row r="17" ht="22" customHeight="1">
      <c r="A17" s="18" t="n"/>
      <c r="B17" s="19" t="n"/>
      <c r="C17" s="20" t="n"/>
      <c r="D17" s="21" t="n"/>
      <c r="E17" s="18" t="n"/>
      <c r="F17" s="18" t="n"/>
      <c r="G17" s="20" t="n"/>
      <c r="H17" s="20" t="n"/>
      <c r="I17" s="18" t="n"/>
      <c r="J17" s="18" t="n"/>
      <c r="K17" s="20" t="n"/>
      <c r="L17" s="18" t="n"/>
      <c r="M17" s="22">
        <f>IF(COUNTA($A17:$L17)=0,"",IF(OR($A17="",$B17="",$C17="",$D17="",$E17="",$F17="",$K17=""),"Review: missing core field",IF(AND(OR($F17="Enrolled",$F17="Scheduled"),$G17=""),"Review: consent date needed",IF(AND(OR($F17="Enrolled",$F17="Scheduled"),$H17=""),"Review: effective date needed",IF(AND(OR($F17="Enrolled",$F17="Scheduled"),$I17=""),"Review: method needed",IF(AND(OR($F17="Enrolled",$F17="Scheduled"),$J17=""),"Review: token reference needed",IF(AND(ISNUMBER($H17),ISNUMBER($K17),$H17&gt;$K17),"Review: effective date after due date",IF(AND($F17="Exception Review",$L17=""),"Review: add exception note",IF(AND(ISNUMBER($D17),IFERROR($D17&gt;'Assumptions'!$B$5,FALSE)),"Review: amount above threshold",IF(AND(ISNUMBER($K17),$K17&lt;TODAY(),$F17&lt;&gt;"Enrolled"),"Review: past due",IF(AND(ISNUMBER($K17),$K17&gt;=TODAY(),$K17&lt;=TODAY()+IFERROR('Assumptions'!$B$4,7),$F17&lt;&gt;"Enrolled"),"Review: due soon","OK")))))))))))</f>
        <v/>
      </c>
      <c r="P17">
        <f>IF('Assumptions'!A21="","",'Assumptions'!A21)</f>
        <v/>
      </c>
      <c r="Q17">
        <f>IF('Assumptions'!C21="","",'Assumptions'!C21)</f>
        <v/>
      </c>
    </row>
    <row r="18" ht="22" customHeight="1">
      <c r="A18" s="18" t="n"/>
      <c r="B18" s="19" t="n"/>
      <c r="C18" s="20" t="n"/>
      <c r="D18" s="21" t="n"/>
      <c r="E18" s="18" t="n"/>
      <c r="F18" s="18" t="n"/>
      <c r="G18" s="20" t="n"/>
      <c r="H18" s="20" t="n"/>
      <c r="I18" s="18" t="n"/>
      <c r="J18" s="18" t="n"/>
      <c r="K18" s="20" t="n"/>
      <c r="L18" s="18" t="n"/>
      <c r="M18" s="23">
        <f>IF(COUNTA($A18:$L18)=0,"",IF(OR($A18="",$B18="",$C18="",$D18="",$E18="",$F18="",$K18=""),"Review: missing core field",IF(AND(OR($F18="Enrolled",$F18="Scheduled"),$G18=""),"Review: consent date needed",IF(AND(OR($F18="Enrolled",$F18="Scheduled"),$H18=""),"Review: effective date needed",IF(AND(OR($F18="Enrolled",$F18="Scheduled"),$I18=""),"Review: method needed",IF(AND(OR($F18="Enrolled",$F18="Scheduled"),$J18=""),"Review: token reference needed",IF(AND(ISNUMBER($H18),ISNUMBER($K18),$H18&gt;$K18),"Review: effective date after due date",IF(AND($F18="Exception Review",$L18=""),"Review: add exception note",IF(AND(ISNUMBER($D18),IFERROR($D18&gt;'Assumptions'!$B$5,FALSE)),"Review: amount above threshold",IF(AND(ISNUMBER($K18),$K18&lt;TODAY(),$F18&lt;&gt;"Enrolled"),"Review: past due",IF(AND(ISNUMBER($K18),$K18&gt;=TODAY(),$K18&lt;=TODAY()+IFERROR('Assumptions'!$B$4,7),$F18&lt;&gt;"Enrolled"),"Review: due soon","OK")))))))))))</f>
        <v/>
      </c>
      <c r="P18">
        <f>IF('Assumptions'!A22="","",'Assumptions'!A22)</f>
        <v/>
      </c>
      <c r="Q18">
        <f>IF('Assumptions'!C22="","",'Assumptions'!C22)</f>
        <v/>
      </c>
    </row>
    <row r="19" ht="22" customHeight="1">
      <c r="A19" s="18" t="n"/>
      <c r="B19" s="19" t="n"/>
      <c r="C19" s="20" t="n"/>
      <c r="D19" s="21" t="n"/>
      <c r="E19" s="18" t="n"/>
      <c r="F19" s="18" t="n"/>
      <c r="G19" s="20" t="n"/>
      <c r="H19" s="20" t="n"/>
      <c r="I19" s="18" t="n"/>
      <c r="J19" s="18" t="n"/>
      <c r="K19" s="20" t="n"/>
      <c r="L19" s="18" t="n"/>
      <c r="M19" s="22">
        <f>IF(COUNTA($A19:$L19)=0,"",IF(OR($A19="",$B19="",$C19="",$D19="",$E19="",$F19="",$K19=""),"Review: missing core field",IF(AND(OR($F19="Enrolled",$F19="Scheduled"),$G19=""),"Review: consent date needed",IF(AND(OR($F19="Enrolled",$F19="Scheduled"),$H19=""),"Review: effective date needed",IF(AND(OR($F19="Enrolled",$F19="Scheduled"),$I19=""),"Review: method needed",IF(AND(OR($F19="Enrolled",$F19="Scheduled"),$J19=""),"Review: token reference needed",IF(AND(ISNUMBER($H19),ISNUMBER($K19),$H19&gt;$K19),"Review: effective date after due date",IF(AND($F19="Exception Review",$L19=""),"Review: add exception note",IF(AND(ISNUMBER($D19),IFERROR($D19&gt;'Assumptions'!$B$5,FALSE)),"Review: amount above threshold",IF(AND(ISNUMBER($K19),$K19&lt;TODAY(),$F19&lt;&gt;"Enrolled"),"Review: past due",IF(AND(ISNUMBER($K19),$K19&gt;=TODAY(),$K19&lt;=TODAY()+IFERROR('Assumptions'!$B$4,7),$F19&lt;&gt;"Enrolled"),"Review: due soon","OK")))))))))))</f>
        <v/>
      </c>
      <c r="P19">
        <f>IF('Assumptions'!A23="","",'Assumptions'!A23)</f>
        <v/>
      </c>
      <c r="Q19">
        <f>IF('Assumptions'!C23="","",'Assumptions'!C23)</f>
        <v/>
      </c>
    </row>
    <row r="20" ht="22" customHeight="1">
      <c r="A20" s="18" t="n"/>
      <c r="B20" s="19" t="n"/>
      <c r="C20" s="20" t="n"/>
      <c r="D20" s="21" t="n"/>
      <c r="E20" s="18" t="n"/>
      <c r="F20" s="18" t="n"/>
      <c r="G20" s="20" t="n"/>
      <c r="H20" s="20" t="n"/>
      <c r="I20" s="18" t="n"/>
      <c r="J20" s="18" t="n"/>
      <c r="K20" s="20" t="n"/>
      <c r="L20" s="18" t="n"/>
      <c r="M20" s="23">
        <f>IF(COUNTA($A20:$L20)=0,"",IF(OR($A20="",$B20="",$C20="",$D20="",$E20="",$F20="",$K20=""),"Review: missing core field",IF(AND(OR($F20="Enrolled",$F20="Scheduled"),$G20=""),"Review: consent date needed",IF(AND(OR($F20="Enrolled",$F20="Scheduled"),$H20=""),"Review: effective date needed",IF(AND(OR($F20="Enrolled",$F20="Scheduled"),$I20=""),"Review: method needed",IF(AND(OR($F20="Enrolled",$F20="Scheduled"),$J20=""),"Review: token reference needed",IF(AND(ISNUMBER($H20),ISNUMBER($K20),$H20&gt;$K20),"Review: effective date after due date",IF(AND($F20="Exception Review",$L20=""),"Review: add exception note",IF(AND(ISNUMBER($D20),IFERROR($D20&gt;'Assumptions'!$B$5,FALSE)),"Review: amount above threshold",IF(AND(ISNUMBER($K20),$K20&lt;TODAY(),$F20&lt;&gt;"Enrolled"),"Review: past due",IF(AND(ISNUMBER($K20),$K20&gt;=TODAY(),$K20&lt;=TODAY()+IFERROR('Assumptions'!$B$4,7),$F20&lt;&gt;"Enrolled"),"Review: due soon","OK")))))))))))</f>
        <v/>
      </c>
      <c r="P20">
        <f>IF('Assumptions'!A24="","",'Assumptions'!A24)</f>
        <v/>
      </c>
      <c r="Q20">
        <f>IF('Assumptions'!C24="","",'Assumptions'!C24)</f>
        <v/>
      </c>
    </row>
    <row r="21" ht="22" customHeight="1">
      <c r="A21" s="18" t="n"/>
      <c r="B21" s="19" t="n"/>
      <c r="C21" s="20" t="n"/>
      <c r="D21" s="21" t="n"/>
      <c r="E21" s="18" t="n"/>
      <c r="F21" s="18" t="n"/>
      <c r="G21" s="20" t="n"/>
      <c r="H21" s="20" t="n"/>
      <c r="I21" s="18" t="n"/>
      <c r="J21" s="18" t="n"/>
      <c r="K21" s="20" t="n"/>
      <c r="L21" s="18" t="n"/>
      <c r="M21" s="22">
        <f>IF(COUNTA($A21:$L21)=0,"",IF(OR($A21="",$B21="",$C21="",$D21="",$E21="",$F21="",$K21=""),"Review: missing core field",IF(AND(OR($F21="Enrolled",$F21="Scheduled"),$G21=""),"Review: consent date needed",IF(AND(OR($F21="Enrolled",$F21="Scheduled"),$H21=""),"Review: effective date needed",IF(AND(OR($F21="Enrolled",$F21="Scheduled"),$I21=""),"Review: method needed",IF(AND(OR($F21="Enrolled",$F21="Scheduled"),$J21=""),"Review: token reference needed",IF(AND(ISNUMBER($H21),ISNUMBER($K21),$H21&gt;$K21),"Review: effective date after due date",IF(AND($F21="Exception Review",$L21=""),"Review: add exception note",IF(AND(ISNUMBER($D21),IFERROR($D21&gt;'Assumptions'!$B$5,FALSE)),"Review: amount above threshold",IF(AND(ISNUMBER($K21),$K21&lt;TODAY(),$F21&lt;&gt;"Enrolled"),"Review: past due",IF(AND(ISNUMBER($K21),$K21&gt;=TODAY(),$K21&lt;=TODAY()+IFERROR('Assumptions'!$B$4,7),$F21&lt;&gt;"Enrolled"),"Review: due soon","OK")))))))))))</f>
        <v/>
      </c>
      <c r="P21">
        <f>IF('Assumptions'!A25="","",'Assumptions'!A25)</f>
        <v/>
      </c>
      <c r="Q21">
        <f>IF('Assumptions'!C25="","",'Assumptions'!C25)</f>
        <v/>
      </c>
    </row>
    <row r="22" ht="22" customHeight="1">
      <c r="A22" s="18" t="n"/>
      <c r="B22" s="19" t="n"/>
      <c r="C22" s="20" t="n"/>
      <c r="D22" s="21" t="n"/>
      <c r="E22" s="18" t="n"/>
      <c r="F22" s="18" t="n"/>
      <c r="G22" s="20" t="n"/>
      <c r="H22" s="20" t="n"/>
      <c r="I22" s="18" t="n"/>
      <c r="J22" s="18" t="n"/>
      <c r="K22" s="20" t="n"/>
      <c r="L22" s="18" t="n"/>
      <c r="M22" s="23">
        <f>IF(COUNTA($A22:$L22)=0,"",IF(OR($A22="",$B22="",$C22="",$D22="",$E22="",$F22="",$K22=""),"Review: missing core field",IF(AND(OR($F22="Enrolled",$F22="Scheduled"),$G22=""),"Review: consent date needed",IF(AND(OR($F22="Enrolled",$F22="Scheduled"),$H22=""),"Review: effective date needed",IF(AND(OR($F22="Enrolled",$F22="Scheduled"),$I22=""),"Review: method needed",IF(AND(OR($F22="Enrolled",$F22="Scheduled"),$J22=""),"Review: token reference needed",IF(AND(ISNUMBER($H22),ISNUMBER($K22),$H22&gt;$K22),"Review: effective date after due date",IF(AND($F22="Exception Review",$L22=""),"Review: add exception note",IF(AND(ISNUMBER($D22),IFERROR($D22&gt;'Assumptions'!$B$5,FALSE)),"Review: amount above threshold",IF(AND(ISNUMBER($K22),$K22&lt;TODAY(),$F22&lt;&gt;"Enrolled"),"Review: past due",IF(AND(ISNUMBER($K22),$K22&gt;=TODAY(),$K22&lt;=TODAY()+IFERROR('Assumptions'!$B$4,7),$F22&lt;&gt;"Enrolled"),"Review: due soon","OK")))))))))))</f>
        <v/>
      </c>
      <c r="P22">
        <f>IF('Assumptions'!A26="","",'Assumptions'!A26)</f>
        <v/>
      </c>
      <c r="Q22">
        <f>IF('Assumptions'!C26="","",'Assumptions'!C26)</f>
        <v/>
      </c>
    </row>
    <row r="23" ht="22" customHeight="1">
      <c r="A23" s="18" t="n"/>
      <c r="B23" s="19" t="n"/>
      <c r="C23" s="20" t="n"/>
      <c r="D23" s="21" t="n"/>
      <c r="E23" s="18" t="n"/>
      <c r="F23" s="18" t="n"/>
      <c r="G23" s="20" t="n"/>
      <c r="H23" s="20" t="n"/>
      <c r="I23" s="18" t="n"/>
      <c r="J23" s="18" t="n"/>
      <c r="K23" s="20" t="n"/>
      <c r="L23" s="18" t="n"/>
      <c r="M23" s="22">
        <f>IF(COUNTA($A23:$L23)=0,"",IF(OR($A23="",$B23="",$C23="",$D23="",$E23="",$F23="",$K23=""),"Review: missing core field",IF(AND(OR($F23="Enrolled",$F23="Scheduled"),$G23=""),"Review: consent date needed",IF(AND(OR($F23="Enrolled",$F23="Scheduled"),$H23=""),"Review: effective date needed",IF(AND(OR($F23="Enrolled",$F23="Scheduled"),$I23=""),"Review: method needed",IF(AND(OR($F23="Enrolled",$F23="Scheduled"),$J23=""),"Review: token reference needed",IF(AND(ISNUMBER($H23),ISNUMBER($K23),$H23&gt;$K23),"Review: effective date after due date",IF(AND($F23="Exception Review",$L23=""),"Review: add exception note",IF(AND(ISNUMBER($D23),IFERROR($D23&gt;'Assumptions'!$B$5,FALSE)),"Review: amount above threshold",IF(AND(ISNUMBER($K23),$K23&lt;TODAY(),$F23&lt;&gt;"Enrolled"),"Review: past due",IF(AND(ISNUMBER($K23),$K23&gt;=TODAY(),$K23&lt;=TODAY()+IFERROR('Assumptions'!$B$4,7),$F23&lt;&gt;"Enrolled"),"Review: due soon","OK")))))))))))</f>
        <v/>
      </c>
      <c r="P23">
        <f>IF('Assumptions'!A27="","",'Assumptions'!A27)</f>
        <v/>
      </c>
      <c r="Q23">
        <f>IF('Assumptions'!C27="","",'Assumptions'!C27)</f>
        <v/>
      </c>
    </row>
    <row r="24" ht="22" customHeight="1">
      <c r="A24" s="18" t="n"/>
      <c r="B24" s="19" t="n"/>
      <c r="C24" s="20" t="n"/>
      <c r="D24" s="21" t="n"/>
      <c r="E24" s="18" t="n"/>
      <c r="F24" s="18" t="n"/>
      <c r="G24" s="20" t="n"/>
      <c r="H24" s="20" t="n"/>
      <c r="I24" s="18" t="n"/>
      <c r="J24" s="18" t="n"/>
      <c r="K24" s="20" t="n"/>
      <c r="L24" s="18" t="n"/>
      <c r="M24" s="23">
        <f>IF(COUNTA($A24:$L24)=0,"",IF(OR($A24="",$B24="",$C24="",$D24="",$E24="",$F24="",$K24=""),"Review: missing core field",IF(AND(OR($F24="Enrolled",$F24="Scheduled"),$G24=""),"Review: consent date needed",IF(AND(OR($F24="Enrolled",$F24="Scheduled"),$H24=""),"Review: effective date needed",IF(AND(OR($F24="Enrolled",$F24="Scheduled"),$I24=""),"Review: method needed",IF(AND(OR($F24="Enrolled",$F24="Scheduled"),$J24=""),"Review: token reference needed",IF(AND(ISNUMBER($H24),ISNUMBER($K24),$H24&gt;$K24),"Review: effective date after due date",IF(AND($F24="Exception Review",$L24=""),"Review: add exception note",IF(AND(ISNUMBER($D24),IFERROR($D24&gt;'Assumptions'!$B$5,FALSE)),"Review: amount above threshold",IF(AND(ISNUMBER($K24),$K24&lt;TODAY(),$F24&lt;&gt;"Enrolled"),"Review: past due",IF(AND(ISNUMBER($K24),$K24&gt;=TODAY(),$K24&lt;=TODAY()+IFERROR('Assumptions'!$B$4,7),$F24&lt;&gt;"Enrolled"),"Review: due soon","OK")))))))))))</f>
        <v/>
      </c>
      <c r="P24">
        <f>IF('Assumptions'!A28="","",'Assumptions'!A28)</f>
        <v/>
      </c>
      <c r="Q24">
        <f>IF('Assumptions'!C28="","",'Assumptions'!C28)</f>
        <v/>
      </c>
    </row>
    <row r="25" ht="22" customHeight="1">
      <c r="A25" s="18" t="n"/>
      <c r="B25" s="19" t="n"/>
      <c r="C25" s="20" t="n"/>
      <c r="D25" s="21" t="n"/>
      <c r="E25" s="18" t="n"/>
      <c r="F25" s="18" t="n"/>
      <c r="G25" s="20" t="n"/>
      <c r="H25" s="20" t="n"/>
      <c r="I25" s="18" t="n"/>
      <c r="J25" s="18" t="n"/>
      <c r="K25" s="20" t="n"/>
      <c r="L25" s="18" t="n"/>
      <c r="M25" s="22">
        <f>IF(COUNTA($A25:$L25)=0,"",IF(OR($A25="",$B25="",$C25="",$D25="",$E25="",$F25="",$K25=""),"Review: missing core field",IF(AND(OR($F25="Enrolled",$F25="Scheduled"),$G25=""),"Review: consent date needed",IF(AND(OR($F25="Enrolled",$F25="Scheduled"),$H25=""),"Review: effective date needed",IF(AND(OR($F25="Enrolled",$F25="Scheduled"),$I25=""),"Review: method needed",IF(AND(OR($F25="Enrolled",$F25="Scheduled"),$J25=""),"Review: token reference needed",IF(AND(ISNUMBER($H25),ISNUMBER($K25),$H25&gt;$K25),"Review: effective date after due date",IF(AND($F25="Exception Review",$L25=""),"Review: add exception note",IF(AND(ISNUMBER($D25),IFERROR($D25&gt;'Assumptions'!$B$5,FALSE)),"Review: amount above threshold",IF(AND(ISNUMBER($K25),$K25&lt;TODAY(),$F25&lt;&gt;"Enrolled"),"Review: past due",IF(AND(ISNUMBER($K25),$K25&gt;=TODAY(),$K25&lt;=TODAY()+IFERROR('Assumptions'!$B$4,7),$F25&lt;&gt;"Enrolled"),"Review: due soon","OK")))))))))))</f>
        <v/>
      </c>
      <c r="P25">
        <f>IF('Assumptions'!A29="","",'Assumptions'!A29)</f>
        <v/>
      </c>
      <c r="Q25">
        <f>IF('Assumptions'!C29="","",'Assumptions'!C29)</f>
        <v/>
      </c>
    </row>
    <row r="26" ht="22" customHeight="1">
      <c r="A26" s="18" t="n"/>
      <c r="B26" s="19" t="n"/>
      <c r="C26" s="20" t="n"/>
      <c r="D26" s="21" t="n"/>
      <c r="E26" s="18" t="n"/>
      <c r="F26" s="18" t="n"/>
      <c r="G26" s="20" t="n"/>
      <c r="H26" s="20" t="n"/>
      <c r="I26" s="18" t="n"/>
      <c r="J26" s="18" t="n"/>
      <c r="K26" s="20" t="n"/>
      <c r="L26" s="18" t="n"/>
      <c r="M26" s="23">
        <f>IF(COUNTA($A26:$L26)=0,"",IF(OR($A26="",$B26="",$C26="",$D26="",$E26="",$F26="",$K26=""),"Review: missing core field",IF(AND(OR($F26="Enrolled",$F26="Scheduled"),$G26=""),"Review: consent date needed",IF(AND(OR($F26="Enrolled",$F26="Scheduled"),$H26=""),"Review: effective date needed",IF(AND(OR($F26="Enrolled",$F26="Scheduled"),$I26=""),"Review: method needed",IF(AND(OR($F26="Enrolled",$F26="Scheduled"),$J26=""),"Review: token reference needed",IF(AND(ISNUMBER($H26),ISNUMBER($K26),$H26&gt;$K26),"Review: effective date after due date",IF(AND($F26="Exception Review",$L26=""),"Review: add exception note",IF(AND(ISNUMBER($D26),IFERROR($D26&gt;'Assumptions'!$B$5,FALSE)),"Review: amount above threshold",IF(AND(ISNUMBER($K26),$K26&lt;TODAY(),$F26&lt;&gt;"Enrolled"),"Review: past due",IF(AND(ISNUMBER($K26),$K26&gt;=TODAY(),$K26&lt;=TODAY()+IFERROR('Assumptions'!$B$4,7),$F26&lt;&gt;"Enrolled"),"Review: due soon","OK")))))))))))</f>
        <v/>
      </c>
      <c r="P26">
        <f>IF('Assumptions'!A30="","",'Assumptions'!A30)</f>
        <v/>
      </c>
      <c r="Q26">
        <f>IF('Assumptions'!C30="","",'Assumptions'!C30)</f>
        <v/>
      </c>
    </row>
    <row r="27" ht="22" customHeight="1">
      <c r="A27" s="18" t="n"/>
      <c r="B27" s="19" t="n"/>
      <c r="C27" s="20" t="n"/>
      <c r="D27" s="21" t="n"/>
      <c r="E27" s="18" t="n"/>
      <c r="F27" s="18" t="n"/>
      <c r="G27" s="20" t="n"/>
      <c r="H27" s="20" t="n"/>
      <c r="I27" s="18" t="n"/>
      <c r="J27" s="18" t="n"/>
      <c r="K27" s="20" t="n"/>
      <c r="L27" s="18" t="n"/>
      <c r="M27" s="22">
        <f>IF(COUNTA($A27:$L27)=0,"",IF(OR($A27="",$B27="",$C27="",$D27="",$E27="",$F27="",$K27=""),"Review: missing core field",IF(AND(OR($F27="Enrolled",$F27="Scheduled"),$G27=""),"Review: consent date needed",IF(AND(OR($F27="Enrolled",$F27="Scheduled"),$H27=""),"Review: effective date needed",IF(AND(OR($F27="Enrolled",$F27="Scheduled"),$I27=""),"Review: method needed",IF(AND(OR($F27="Enrolled",$F27="Scheduled"),$J27=""),"Review: token reference needed",IF(AND(ISNUMBER($H27),ISNUMBER($K27),$H27&gt;$K27),"Review: effective date after due date",IF(AND($F27="Exception Review",$L27=""),"Review: add exception note",IF(AND(ISNUMBER($D27),IFERROR($D27&gt;'Assumptions'!$B$5,FALSE)),"Review: amount above threshold",IF(AND(ISNUMBER($K27),$K27&lt;TODAY(),$F27&lt;&gt;"Enrolled"),"Review: past due",IF(AND(ISNUMBER($K27),$K27&gt;=TODAY(),$K27&lt;=TODAY()+IFERROR('Assumptions'!$B$4,7),$F27&lt;&gt;"Enrolled"),"Review: due soon","OK")))))))))))</f>
        <v/>
      </c>
      <c r="P27">
        <f>IF('Assumptions'!A31="","",'Assumptions'!A31)</f>
        <v/>
      </c>
      <c r="Q27">
        <f>IF('Assumptions'!C31="","",'Assumptions'!C31)</f>
        <v/>
      </c>
    </row>
    <row r="28" ht="22" customHeight="1">
      <c r="A28" s="18" t="n"/>
      <c r="B28" s="19" t="n"/>
      <c r="C28" s="20" t="n"/>
      <c r="D28" s="21" t="n"/>
      <c r="E28" s="18" t="n"/>
      <c r="F28" s="18" t="n"/>
      <c r="G28" s="20" t="n"/>
      <c r="H28" s="20" t="n"/>
      <c r="I28" s="18" t="n"/>
      <c r="J28" s="18" t="n"/>
      <c r="K28" s="20" t="n"/>
      <c r="L28" s="18" t="n"/>
      <c r="M28" s="23">
        <f>IF(COUNTA($A28:$L28)=0,"",IF(OR($A28="",$B28="",$C28="",$D28="",$E28="",$F28="",$K28=""),"Review: missing core field",IF(AND(OR($F28="Enrolled",$F28="Scheduled"),$G28=""),"Review: consent date needed",IF(AND(OR($F28="Enrolled",$F28="Scheduled"),$H28=""),"Review: effective date needed",IF(AND(OR($F28="Enrolled",$F28="Scheduled"),$I28=""),"Review: method needed",IF(AND(OR($F28="Enrolled",$F28="Scheduled"),$J28=""),"Review: token reference needed",IF(AND(ISNUMBER($H28),ISNUMBER($K28),$H28&gt;$K28),"Review: effective date after due date",IF(AND($F28="Exception Review",$L28=""),"Review: add exception note",IF(AND(ISNUMBER($D28),IFERROR($D28&gt;'Assumptions'!$B$5,FALSE)),"Review: amount above threshold",IF(AND(ISNUMBER($K28),$K28&lt;TODAY(),$F28&lt;&gt;"Enrolled"),"Review: past due",IF(AND(ISNUMBER($K28),$K28&gt;=TODAY(),$K28&lt;=TODAY()+IFERROR('Assumptions'!$B$4,7),$F28&lt;&gt;"Enrolled"),"Review: due soon","OK")))))))))))</f>
        <v/>
      </c>
      <c r="P28">
        <f>IF('Assumptions'!A32="","",'Assumptions'!A32)</f>
        <v/>
      </c>
      <c r="Q28">
        <f>IF('Assumptions'!C32="","",'Assumptions'!C32)</f>
        <v/>
      </c>
    </row>
    <row r="29" ht="22" customHeight="1">
      <c r="A29" s="18" t="n"/>
      <c r="B29" s="19" t="n"/>
      <c r="C29" s="20" t="n"/>
      <c r="D29" s="21" t="n"/>
      <c r="E29" s="18" t="n"/>
      <c r="F29" s="18" t="n"/>
      <c r="G29" s="20" t="n"/>
      <c r="H29" s="20" t="n"/>
      <c r="I29" s="18" t="n"/>
      <c r="J29" s="18" t="n"/>
      <c r="K29" s="20" t="n"/>
      <c r="L29" s="18" t="n"/>
      <c r="M29" s="22">
        <f>IF(COUNTA($A29:$L29)=0,"",IF(OR($A29="",$B29="",$C29="",$D29="",$E29="",$F29="",$K29=""),"Review: missing core field",IF(AND(OR($F29="Enrolled",$F29="Scheduled"),$G29=""),"Review: consent date needed",IF(AND(OR($F29="Enrolled",$F29="Scheduled"),$H29=""),"Review: effective date needed",IF(AND(OR($F29="Enrolled",$F29="Scheduled"),$I29=""),"Review: method needed",IF(AND(OR($F29="Enrolled",$F29="Scheduled"),$J29=""),"Review: token reference needed",IF(AND(ISNUMBER($H29),ISNUMBER($K29),$H29&gt;$K29),"Review: effective date after due date",IF(AND($F29="Exception Review",$L29=""),"Review: add exception note",IF(AND(ISNUMBER($D29),IFERROR($D29&gt;'Assumptions'!$B$5,FALSE)),"Review: amount above threshold",IF(AND(ISNUMBER($K29),$K29&lt;TODAY(),$F29&lt;&gt;"Enrolled"),"Review: past due",IF(AND(ISNUMBER($K29),$K29&gt;=TODAY(),$K29&lt;=TODAY()+IFERROR('Assumptions'!$B$4,7),$F29&lt;&gt;"Enrolled"),"Review: due soon","OK")))))))))))</f>
        <v/>
      </c>
      <c r="P29">
        <f>IF('Assumptions'!A33="","",'Assumptions'!A33)</f>
        <v/>
      </c>
      <c r="Q29">
        <f>IF('Assumptions'!C33="","",'Assumptions'!C33)</f>
        <v/>
      </c>
    </row>
    <row r="30" ht="22" customHeight="1">
      <c r="A30" s="18" t="n"/>
      <c r="B30" s="19" t="n"/>
      <c r="C30" s="20" t="n"/>
      <c r="D30" s="21" t="n"/>
      <c r="E30" s="18" t="n"/>
      <c r="F30" s="18" t="n"/>
      <c r="G30" s="20" t="n"/>
      <c r="H30" s="20" t="n"/>
      <c r="I30" s="18" t="n"/>
      <c r="J30" s="18" t="n"/>
      <c r="K30" s="20" t="n"/>
      <c r="L30" s="18" t="n"/>
      <c r="M30" s="23">
        <f>IF(COUNTA($A30:$L30)=0,"",IF(OR($A30="",$B30="",$C30="",$D30="",$E30="",$F30="",$K30=""),"Review: missing core field",IF(AND(OR($F30="Enrolled",$F30="Scheduled"),$G30=""),"Review: consent date needed",IF(AND(OR($F30="Enrolled",$F30="Scheduled"),$H30=""),"Review: effective date needed",IF(AND(OR($F30="Enrolled",$F30="Scheduled"),$I30=""),"Review: method needed",IF(AND(OR($F30="Enrolled",$F30="Scheduled"),$J30=""),"Review: token reference needed",IF(AND(ISNUMBER($H30),ISNUMBER($K30),$H30&gt;$K30),"Review: effective date after due date",IF(AND($F30="Exception Review",$L30=""),"Review: add exception note",IF(AND(ISNUMBER($D30),IFERROR($D30&gt;'Assumptions'!$B$5,FALSE)),"Review: amount above threshold",IF(AND(ISNUMBER($K30),$K30&lt;TODAY(),$F30&lt;&gt;"Enrolled"),"Review: past due",IF(AND(ISNUMBER($K30),$K30&gt;=TODAY(),$K30&lt;=TODAY()+IFERROR('Assumptions'!$B$4,7),$F30&lt;&gt;"Enrolled"),"Review: due soon","OK")))))))))))</f>
        <v/>
      </c>
      <c r="P30">
        <f>IF('Assumptions'!A34="","",'Assumptions'!A34)</f>
        <v/>
      </c>
      <c r="Q30">
        <f>IF('Assumptions'!C34="","",'Assumptions'!C34)</f>
        <v/>
      </c>
    </row>
    <row r="31" ht="22" customHeight="1">
      <c r="A31" s="18" t="n"/>
      <c r="B31" s="19" t="n"/>
      <c r="C31" s="20" t="n"/>
      <c r="D31" s="21" t="n"/>
      <c r="E31" s="18" t="n"/>
      <c r="F31" s="18" t="n"/>
      <c r="G31" s="20" t="n"/>
      <c r="H31" s="20" t="n"/>
      <c r="I31" s="18" t="n"/>
      <c r="J31" s="18" t="n"/>
      <c r="K31" s="20" t="n"/>
      <c r="L31" s="18" t="n"/>
      <c r="M31" s="22">
        <f>IF(COUNTA($A31:$L31)=0,"",IF(OR($A31="",$B31="",$C31="",$D31="",$E31="",$F31="",$K31=""),"Review: missing core field",IF(AND(OR($F31="Enrolled",$F31="Scheduled"),$G31=""),"Review: consent date needed",IF(AND(OR($F31="Enrolled",$F31="Scheduled"),$H31=""),"Review: effective date needed",IF(AND(OR($F31="Enrolled",$F31="Scheduled"),$I31=""),"Review: method needed",IF(AND(OR($F31="Enrolled",$F31="Scheduled"),$J31=""),"Review: token reference needed",IF(AND(ISNUMBER($H31),ISNUMBER($K31),$H31&gt;$K31),"Review: effective date after due date",IF(AND($F31="Exception Review",$L31=""),"Review: add exception note",IF(AND(ISNUMBER($D31),IFERROR($D31&gt;'Assumptions'!$B$5,FALSE)),"Review: amount above threshold",IF(AND(ISNUMBER($K31),$K31&lt;TODAY(),$F31&lt;&gt;"Enrolled"),"Review: past due",IF(AND(ISNUMBER($K31),$K31&gt;=TODAY(),$K31&lt;=TODAY()+IFERROR('Assumptions'!$B$4,7),$F31&lt;&gt;"Enrolled"),"Review: due soon","OK")))))))))))</f>
        <v/>
      </c>
      <c r="P31">
        <f>IF('Assumptions'!A35="","",'Assumptions'!A35)</f>
        <v/>
      </c>
      <c r="Q31">
        <f>IF('Assumptions'!C35="","",'Assumptions'!C35)</f>
        <v/>
      </c>
    </row>
    <row r="32" ht="22" customHeight="1">
      <c r="A32" s="18" t="n"/>
      <c r="B32" s="19" t="n"/>
      <c r="C32" s="20" t="n"/>
      <c r="D32" s="21" t="n"/>
      <c r="E32" s="18" t="n"/>
      <c r="F32" s="18" t="n"/>
      <c r="G32" s="20" t="n"/>
      <c r="H32" s="20" t="n"/>
      <c r="I32" s="18" t="n"/>
      <c r="J32" s="18" t="n"/>
      <c r="K32" s="20" t="n"/>
      <c r="L32" s="18" t="n"/>
      <c r="M32" s="23">
        <f>IF(COUNTA($A32:$L32)=0,"",IF(OR($A32="",$B32="",$C32="",$D32="",$E32="",$F32="",$K32=""),"Review: missing core field",IF(AND(OR($F32="Enrolled",$F32="Scheduled"),$G32=""),"Review: consent date needed",IF(AND(OR($F32="Enrolled",$F32="Scheduled"),$H32=""),"Review: effective date needed",IF(AND(OR($F32="Enrolled",$F32="Scheduled"),$I32=""),"Review: method needed",IF(AND(OR($F32="Enrolled",$F32="Scheduled"),$J32=""),"Review: token reference needed",IF(AND(ISNUMBER($H32),ISNUMBER($K32),$H32&gt;$K32),"Review: effective date after due date",IF(AND($F32="Exception Review",$L32=""),"Review: add exception note",IF(AND(ISNUMBER($D32),IFERROR($D32&gt;'Assumptions'!$B$5,FALSE)),"Review: amount above threshold",IF(AND(ISNUMBER($K32),$K32&lt;TODAY(),$F32&lt;&gt;"Enrolled"),"Review: past due",IF(AND(ISNUMBER($K32),$K32&gt;=TODAY(),$K32&lt;=TODAY()+IFERROR('Assumptions'!$B$4,7),$F32&lt;&gt;"Enrolled"),"Review: due soon","OK")))))))))))</f>
        <v/>
      </c>
      <c r="P32">
        <f>IF('Assumptions'!A36="","",'Assumptions'!A36)</f>
        <v/>
      </c>
      <c r="Q32">
        <f>IF('Assumptions'!C36="","",'Assumptions'!C36)</f>
        <v/>
      </c>
    </row>
    <row r="33" ht="22" customHeight="1">
      <c r="A33" s="18" t="n"/>
      <c r="B33" s="19" t="n"/>
      <c r="C33" s="20" t="n"/>
      <c r="D33" s="21" t="n"/>
      <c r="E33" s="18" t="n"/>
      <c r="F33" s="18" t="n"/>
      <c r="G33" s="20" t="n"/>
      <c r="H33" s="20" t="n"/>
      <c r="I33" s="18" t="n"/>
      <c r="J33" s="18" t="n"/>
      <c r="K33" s="20" t="n"/>
      <c r="L33" s="18" t="n"/>
      <c r="M33" s="22">
        <f>IF(COUNTA($A33:$L33)=0,"",IF(OR($A33="",$B33="",$C33="",$D33="",$E33="",$F33="",$K33=""),"Review: missing core field",IF(AND(OR($F33="Enrolled",$F33="Scheduled"),$G33=""),"Review: consent date needed",IF(AND(OR($F33="Enrolled",$F33="Scheduled"),$H33=""),"Review: effective date needed",IF(AND(OR($F33="Enrolled",$F33="Scheduled"),$I33=""),"Review: method needed",IF(AND(OR($F33="Enrolled",$F33="Scheduled"),$J33=""),"Review: token reference needed",IF(AND(ISNUMBER($H33),ISNUMBER($K33),$H33&gt;$K33),"Review: effective date after due date",IF(AND($F33="Exception Review",$L33=""),"Review: add exception note",IF(AND(ISNUMBER($D33),IFERROR($D33&gt;'Assumptions'!$B$5,FALSE)),"Review: amount above threshold",IF(AND(ISNUMBER($K33),$K33&lt;TODAY(),$F33&lt;&gt;"Enrolled"),"Review: past due",IF(AND(ISNUMBER($K33),$K33&gt;=TODAY(),$K33&lt;=TODAY()+IFERROR('Assumptions'!$B$4,7),$F33&lt;&gt;"Enrolled"),"Review: due soon","OK")))))))))))</f>
        <v/>
      </c>
      <c r="P33">
        <f>IF('Assumptions'!A37="","",'Assumptions'!A37)</f>
        <v/>
      </c>
      <c r="Q33">
        <f>IF('Assumptions'!C37="","",'Assumptions'!C37)</f>
        <v/>
      </c>
    </row>
    <row r="34" ht="22" customHeight="1">
      <c r="A34" s="18" t="n"/>
      <c r="B34" s="19" t="n"/>
      <c r="C34" s="20" t="n"/>
      <c r="D34" s="21" t="n"/>
      <c r="E34" s="18" t="n"/>
      <c r="F34" s="18" t="n"/>
      <c r="G34" s="20" t="n"/>
      <c r="H34" s="20" t="n"/>
      <c r="I34" s="18" t="n"/>
      <c r="J34" s="18" t="n"/>
      <c r="K34" s="20" t="n"/>
      <c r="L34" s="18" t="n"/>
      <c r="M34" s="23">
        <f>IF(COUNTA($A34:$L34)=0,"",IF(OR($A34="",$B34="",$C34="",$D34="",$E34="",$F34="",$K34=""),"Review: missing core field",IF(AND(OR($F34="Enrolled",$F34="Scheduled"),$G34=""),"Review: consent date needed",IF(AND(OR($F34="Enrolled",$F34="Scheduled"),$H34=""),"Review: effective date needed",IF(AND(OR($F34="Enrolled",$F34="Scheduled"),$I34=""),"Review: method needed",IF(AND(OR($F34="Enrolled",$F34="Scheduled"),$J34=""),"Review: token reference needed",IF(AND(ISNUMBER($H34),ISNUMBER($K34),$H34&gt;$K34),"Review: effective date after due date",IF(AND($F34="Exception Review",$L34=""),"Review: add exception note",IF(AND(ISNUMBER($D34),IFERROR($D34&gt;'Assumptions'!$B$5,FALSE)),"Review: amount above threshold",IF(AND(ISNUMBER($K34),$K34&lt;TODAY(),$F34&lt;&gt;"Enrolled"),"Review: past due",IF(AND(ISNUMBER($K34),$K34&gt;=TODAY(),$K34&lt;=TODAY()+IFERROR('Assumptions'!$B$4,7),$F34&lt;&gt;"Enrolled"),"Review: due soon","OK")))))))))))</f>
        <v/>
      </c>
      <c r="P34">
        <f>IF('Assumptions'!A38="","",'Assumptions'!A38)</f>
        <v/>
      </c>
      <c r="Q34">
        <f>IF('Assumptions'!C38="","",'Assumptions'!C38)</f>
        <v/>
      </c>
    </row>
    <row r="35" ht="22" customHeight="1">
      <c r="A35" s="18" t="n"/>
      <c r="B35" s="19" t="n"/>
      <c r="C35" s="20" t="n"/>
      <c r="D35" s="21" t="n"/>
      <c r="E35" s="18" t="n"/>
      <c r="F35" s="18" t="n"/>
      <c r="G35" s="20" t="n"/>
      <c r="H35" s="20" t="n"/>
      <c r="I35" s="18" t="n"/>
      <c r="J35" s="18" t="n"/>
      <c r="K35" s="20" t="n"/>
      <c r="L35" s="18" t="n"/>
      <c r="M35" s="22">
        <f>IF(COUNTA($A35:$L35)=0,"",IF(OR($A35="",$B35="",$C35="",$D35="",$E35="",$F35="",$K35=""),"Review: missing core field",IF(AND(OR($F35="Enrolled",$F35="Scheduled"),$G35=""),"Review: consent date needed",IF(AND(OR($F35="Enrolled",$F35="Scheduled"),$H35=""),"Review: effective date needed",IF(AND(OR($F35="Enrolled",$F35="Scheduled"),$I35=""),"Review: method needed",IF(AND(OR($F35="Enrolled",$F35="Scheduled"),$J35=""),"Review: token reference needed",IF(AND(ISNUMBER($H35),ISNUMBER($K35),$H35&gt;$K35),"Review: effective date after due date",IF(AND($F35="Exception Review",$L35=""),"Review: add exception note",IF(AND(ISNUMBER($D35),IFERROR($D35&gt;'Assumptions'!$B$5,FALSE)),"Review: amount above threshold",IF(AND(ISNUMBER($K35),$K35&lt;TODAY(),$F35&lt;&gt;"Enrolled"),"Review: past due",IF(AND(ISNUMBER($K35),$K35&gt;=TODAY(),$K35&lt;=TODAY()+IFERROR('Assumptions'!$B$4,7),$F35&lt;&gt;"Enrolled"),"Review: due soon","OK")))))))))))</f>
        <v/>
      </c>
      <c r="P35">
        <f>IF('Assumptions'!A39="","",'Assumptions'!A39)</f>
        <v/>
      </c>
      <c r="Q35">
        <f>IF('Assumptions'!C39="","",'Assumptions'!C39)</f>
        <v/>
      </c>
    </row>
    <row r="36" ht="22" customHeight="1">
      <c r="A36" s="18" t="n"/>
      <c r="B36" s="19" t="n"/>
      <c r="C36" s="20" t="n"/>
      <c r="D36" s="21" t="n"/>
      <c r="E36" s="18" t="n"/>
      <c r="F36" s="18" t="n"/>
      <c r="G36" s="20" t="n"/>
      <c r="H36" s="20" t="n"/>
      <c r="I36" s="18" t="n"/>
      <c r="J36" s="18" t="n"/>
      <c r="K36" s="20" t="n"/>
      <c r="L36" s="18" t="n"/>
      <c r="M36" s="23">
        <f>IF(COUNTA($A36:$L36)=0,"",IF(OR($A36="",$B36="",$C36="",$D36="",$E36="",$F36="",$K36=""),"Review: missing core field",IF(AND(OR($F36="Enrolled",$F36="Scheduled"),$G36=""),"Review: consent date needed",IF(AND(OR($F36="Enrolled",$F36="Scheduled"),$H36=""),"Review: effective date needed",IF(AND(OR($F36="Enrolled",$F36="Scheduled"),$I36=""),"Review: method needed",IF(AND(OR($F36="Enrolled",$F36="Scheduled"),$J36=""),"Review: token reference needed",IF(AND(ISNUMBER($H36),ISNUMBER($K36),$H36&gt;$K36),"Review: effective date after due date",IF(AND($F36="Exception Review",$L36=""),"Review: add exception note",IF(AND(ISNUMBER($D36),IFERROR($D36&gt;'Assumptions'!$B$5,FALSE)),"Review: amount above threshold",IF(AND(ISNUMBER($K36),$K36&lt;TODAY(),$F36&lt;&gt;"Enrolled"),"Review: past due",IF(AND(ISNUMBER($K36),$K36&gt;=TODAY(),$K36&lt;=TODAY()+IFERROR('Assumptions'!$B$4,7),$F36&lt;&gt;"Enrolled"),"Review: due soon","OK")))))))))))</f>
        <v/>
      </c>
      <c r="P36">
        <f>IF('Assumptions'!A40="","",'Assumptions'!A40)</f>
        <v/>
      </c>
      <c r="Q36">
        <f>IF('Assumptions'!C40="","",'Assumptions'!C40)</f>
        <v/>
      </c>
    </row>
    <row r="37" ht="22" customHeight="1">
      <c r="A37" s="18" t="n"/>
      <c r="B37" s="19" t="n"/>
      <c r="C37" s="20" t="n"/>
      <c r="D37" s="21" t="n"/>
      <c r="E37" s="18" t="n"/>
      <c r="F37" s="18" t="n"/>
      <c r="G37" s="20" t="n"/>
      <c r="H37" s="20" t="n"/>
      <c r="I37" s="18" t="n"/>
      <c r="J37" s="18" t="n"/>
      <c r="K37" s="20" t="n"/>
      <c r="L37" s="18" t="n"/>
      <c r="M37" s="22">
        <f>IF(COUNTA($A37:$L37)=0,"",IF(OR($A37="",$B37="",$C37="",$D37="",$E37="",$F37="",$K37=""),"Review: missing core field",IF(AND(OR($F37="Enrolled",$F37="Scheduled"),$G37=""),"Review: consent date needed",IF(AND(OR($F37="Enrolled",$F37="Scheduled"),$H37=""),"Review: effective date needed",IF(AND(OR($F37="Enrolled",$F37="Scheduled"),$I37=""),"Review: method needed",IF(AND(OR($F37="Enrolled",$F37="Scheduled"),$J37=""),"Review: token reference needed",IF(AND(ISNUMBER($H37),ISNUMBER($K37),$H37&gt;$K37),"Review: effective date after due date",IF(AND($F37="Exception Review",$L37=""),"Review: add exception note",IF(AND(ISNUMBER($D37),IFERROR($D37&gt;'Assumptions'!$B$5,FALSE)),"Review: amount above threshold",IF(AND(ISNUMBER($K37),$K37&lt;TODAY(),$F37&lt;&gt;"Enrolled"),"Review: past due",IF(AND(ISNUMBER($K37),$K37&gt;=TODAY(),$K37&lt;=TODAY()+IFERROR('Assumptions'!$B$4,7),$F37&lt;&gt;"Enrolled"),"Review: due soon","OK")))))))))))</f>
        <v/>
      </c>
      <c r="P37">
        <f>IF('Assumptions'!A41="","",'Assumptions'!A41)</f>
        <v/>
      </c>
      <c r="Q37">
        <f>IF('Assumptions'!C41="","",'Assumptions'!C41)</f>
        <v/>
      </c>
    </row>
    <row r="38" ht="22" customHeight="1">
      <c r="A38" s="18" t="n"/>
      <c r="B38" s="19" t="n"/>
      <c r="C38" s="20" t="n"/>
      <c r="D38" s="21" t="n"/>
      <c r="E38" s="18" t="n"/>
      <c r="F38" s="18" t="n"/>
      <c r="G38" s="20" t="n"/>
      <c r="H38" s="20" t="n"/>
      <c r="I38" s="18" t="n"/>
      <c r="J38" s="18" t="n"/>
      <c r="K38" s="20" t="n"/>
      <c r="L38" s="18" t="n"/>
      <c r="M38" s="23">
        <f>IF(COUNTA($A38:$L38)=0,"",IF(OR($A38="",$B38="",$C38="",$D38="",$E38="",$F38="",$K38=""),"Review: missing core field",IF(AND(OR($F38="Enrolled",$F38="Scheduled"),$G38=""),"Review: consent date needed",IF(AND(OR($F38="Enrolled",$F38="Scheduled"),$H38=""),"Review: effective date needed",IF(AND(OR($F38="Enrolled",$F38="Scheduled"),$I38=""),"Review: method needed",IF(AND(OR($F38="Enrolled",$F38="Scheduled"),$J38=""),"Review: token reference needed",IF(AND(ISNUMBER($H38),ISNUMBER($K38),$H38&gt;$K38),"Review: effective date after due date",IF(AND($F38="Exception Review",$L38=""),"Review: add exception note",IF(AND(ISNUMBER($D38),IFERROR($D38&gt;'Assumptions'!$B$5,FALSE)),"Review: amount above threshold",IF(AND(ISNUMBER($K38),$K38&lt;TODAY(),$F38&lt;&gt;"Enrolled"),"Review: past due",IF(AND(ISNUMBER($K38),$K38&gt;=TODAY(),$K38&lt;=TODAY()+IFERROR('Assumptions'!$B$4,7),$F38&lt;&gt;"Enrolled"),"Review: due soon","OK")))))))))))</f>
        <v/>
      </c>
      <c r="P38">
        <f>IF('Assumptions'!A42="","",'Assumptions'!A42)</f>
        <v/>
      </c>
      <c r="Q38">
        <f>IF('Assumptions'!C42="","",'Assumptions'!C42)</f>
        <v/>
      </c>
    </row>
    <row r="39" ht="22" customHeight="1">
      <c r="A39" s="18" t="n"/>
      <c r="B39" s="19" t="n"/>
      <c r="C39" s="20" t="n"/>
      <c r="D39" s="21" t="n"/>
      <c r="E39" s="18" t="n"/>
      <c r="F39" s="18" t="n"/>
      <c r="G39" s="20" t="n"/>
      <c r="H39" s="20" t="n"/>
      <c r="I39" s="18" t="n"/>
      <c r="J39" s="18" t="n"/>
      <c r="K39" s="20" t="n"/>
      <c r="L39" s="18" t="n"/>
      <c r="M39" s="22">
        <f>IF(COUNTA($A39:$L39)=0,"",IF(OR($A39="",$B39="",$C39="",$D39="",$E39="",$F39="",$K39=""),"Review: missing core field",IF(AND(OR($F39="Enrolled",$F39="Scheduled"),$G39=""),"Review: consent date needed",IF(AND(OR($F39="Enrolled",$F39="Scheduled"),$H39=""),"Review: effective date needed",IF(AND(OR($F39="Enrolled",$F39="Scheduled"),$I39=""),"Review: method needed",IF(AND(OR($F39="Enrolled",$F39="Scheduled"),$J39=""),"Review: token reference needed",IF(AND(ISNUMBER($H39),ISNUMBER($K39),$H39&gt;$K39),"Review: effective date after due date",IF(AND($F39="Exception Review",$L39=""),"Review: add exception note",IF(AND(ISNUMBER($D39),IFERROR($D39&gt;'Assumptions'!$B$5,FALSE)),"Review: amount above threshold",IF(AND(ISNUMBER($K39),$K39&lt;TODAY(),$F39&lt;&gt;"Enrolled"),"Review: past due",IF(AND(ISNUMBER($K39),$K39&gt;=TODAY(),$K39&lt;=TODAY()+IFERROR('Assumptions'!$B$4,7),$F39&lt;&gt;"Enrolled"),"Review: due soon","OK")))))))))))</f>
        <v/>
      </c>
      <c r="P39">
        <f>IF('Assumptions'!A43="","",'Assumptions'!A43)</f>
        <v/>
      </c>
      <c r="Q39">
        <f>IF('Assumptions'!C43="","",'Assumptions'!C43)</f>
        <v/>
      </c>
    </row>
    <row r="40" ht="22" customHeight="1">
      <c r="A40" s="18" t="n"/>
      <c r="B40" s="19" t="n"/>
      <c r="C40" s="20" t="n"/>
      <c r="D40" s="21" t="n"/>
      <c r="E40" s="18" t="n"/>
      <c r="F40" s="18" t="n"/>
      <c r="G40" s="20" t="n"/>
      <c r="H40" s="20" t="n"/>
      <c r="I40" s="18" t="n"/>
      <c r="J40" s="18" t="n"/>
      <c r="K40" s="20" t="n"/>
      <c r="L40" s="18" t="n"/>
      <c r="M40" s="23">
        <f>IF(COUNTA($A40:$L40)=0,"",IF(OR($A40="",$B40="",$C40="",$D40="",$E40="",$F40="",$K40=""),"Review: missing core field",IF(AND(OR($F40="Enrolled",$F40="Scheduled"),$G40=""),"Review: consent date needed",IF(AND(OR($F40="Enrolled",$F40="Scheduled"),$H40=""),"Review: effective date needed",IF(AND(OR($F40="Enrolled",$F40="Scheduled"),$I40=""),"Review: method needed",IF(AND(OR($F40="Enrolled",$F40="Scheduled"),$J40=""),"Review: token reference needed",IF(AND(ISNUMBER($H40),ISNUMBER($K40),$H40&gt;$K40),"Review: effective date after due date",IF(AND($F40="Exception Review",$L40=""),"Review: add exception note",IF(AND(ISNUMBER($D40),IFERROR($D40&gt;'Assumptions'!$B$5,FALSE)),"Review: amount above threshold",IF(AND(ISNUMBER($K40),$K40&lt;TODAY(),$F40&lt;&gt;"Enrolled"),"Review: past due",IF(AND(ISNUMBER($K40),$K40&gt;=TODAY(),$K40&lt;=TODAY()+IFERROR('Assumptions'!$B$4,7),$F40&lt;&gt;"Enrolled"),"Review: due soon","OK")))))))))))</f>
        <v/>
      </c>
      <c r="P40">
        <f>IF('Assumptions'!A44="","",'Assumptions'!A44)</f>
        <v/>
      </c>
      <c r="Q40">
        <f>IF('Assumptions'!C44="","",'Assumptions'!C44)</f>
        <v/>
      </c>
    </row>
    <row r="41" ht="22" customHeight="1">
      <c r="A41" s="18" t="n"/>
      <c r="B41" s="19" t="n"/>
      <c r="C41" s="20" t="n"/>
      <c r="D41" s="21" t="n"/>
      <c r="E41" s="18" t="n"/>
      <c r="F41" s="18" t="n"/>
      <c r="G41" s="20" t="n"/>
      <c r="H41" s="20" t="n"/>
      <c r="I41" s="18" t="n"/>
      <c r="J41" s="18" t="n"/>
      <c r="K41" s="20" t="n"/>
      <c r="L41" s="18" t="n"/>
      <c r="M41" s="22">
        <f>IF(COUNTA($A41:$L41)=0,"",IF(OR($A41="",$B41="",$C41="",$D41="",$E41="",$F41="",$K41=""),"Review: missing core field",IF(AND(OR($F41="Enrolled",$F41="Scheduled"),$G41=""),"Review: consent date needed",IF(AND(OR($F41="Enrolled",$F41="Scheduled"),$H41=""),"Review: effective date needed",IF(AND(OR($F41="Enrolled",$F41="Scheduled"),$I41=""),"Review: method needed",IF(AND(OR($F41="Enrolled",$F41="Scheduled"),$J41=""),"Review: token reference needed",IF(AND(ISNUMBER($H41),ISNUMBER($K41),$H41&gt;$K41),"Review: effective date after due date",IF(AND($F41="Exception Review",$L41=""),"Review: add exception note",IF(AND(ISNUMBER($D41),IFERROR($D41&gt;'Assumptions'!$B$5,FALSE)),"Review: amount above threshold",IF(AND(ISNUMBER($K41),$K41&lt;TODAY(),$F41&lt;&gt;"Enrolled"),"Review: past due",IF(AND(ISNUMBER($K41),$K41&gt;=TODAY(),$K41&lt;=TODAY()+IFERROR('Assumptions'!$B$4,7),$F41&lt;&gt;"Enrolled"),"Review: due soon","OK")))))))))))</f>
        <v/>
      </c>
      <c r="P41">
        <f>IF('Assumptions'!A45="","",'Assumptions'!A45)</f>
        <v/>
      </c>
      <c r="Q41">
        <f>IF('Assumptions'!C45="","",'Assumptions'!C45)</f>
        <v/>
      </c>
    </row>
    <row r="42" ht="22" customHeight="1">
      <c r="A42" s="18" t="n"/>
      <c r="B42" s="19" t="n"/>
      <c r="C42" s="20" t="n"/>
      <c r="D42" s="21" t="n"/>
      <c r="E42" s="18" t="n"/>
      <c r="F42" s="18" t="n"/>
      <c r="G42" s="20" t="n"/>
      <c r="H42" s="20" t="n"/>
      <c r="I42" s="18" t="n"/>
      <c r="J42" s="18" t="n"/>
      <c r="K42" s="20" t="n"/>
      <c r="L42" s="18" t="n"/>
      <c r="M42" s="23">
        <f>IF(COUNTA($A42:$L42)=0,"",IF(OR($A42="",$B42="",$C42="",$D42="",$E42="",$F42="",$K42=""),"Review: missing core field",IF(AND(OR($F42="Enrolled",$F42="Scheduled"),$G42=""),"Review: consent date needed",IF(AND(OR($F42="Enrolled",$F42="Scheduled"),$H42=""),"Review: effective date needed",IF(AND(OR($F42="Enrolled",$F42="Scheduled"),$I42=""),"Review: method needed",IF(AND(OR($F42="Enrolled",$F42="Scheduled"),$J42=""),"Review: token reference needed",IF(AND(ISNUMBER($H42),ISNUMBER($K42),$H42&gt;$K42),"Review: effective date after due date",IF(AND($F42="Exception Review",$L42=""),"Review: add exception note",IF(AND(ISNUMBER($D42),IFERROR($D42&gt;'Assumptions'!$B$5,FALSE)),"Review: amount above threshold",IF(AND(ISNUMBER($K42),$K42&lt;TODAY(),$F42&lt;&gt;"Enrolled"),"Review: past due",IF(AND(ISNUMBER($K42),$K42&gt;=TODAY(),$K42&lt;=TODAY()+IFERROR('Assumptions'!$B$4,7),$F42&lt;&gt;"Enrolled"),"Review: due soon","OK")))))))))))</f>
        <v/>
      </c>
      <c r="P42">
        <f>IF('Assumptions'!A46="","",'Assumptions'!A46)</f>
        <v/>
      </c>
      <c r="Q42">
        <f>IF('Assumptions'!C46="","",'Assumptions'!C46)</f>
        <v/>
      </c>
    </row>
    <row r="43" ht="22" customHeight="1">
      <c r="A43" s="18" t="n"/>
      <c r="B43" s="19" t="n"/>
      <c r="C43" s="20" t="n"/>
      <c r="D43" s="21" t="n"/>
      <c r="E43" s="18" t="n"/>
      <c r="F43" s="18" t="n"/>
      <c r="G43" s="20" t="n"/>
      <c r="H43" s="20" t="n"/>
      <c r="I43" s="18" t="n"/>
      <c r="J43" s="18" t="n"/>
      <c r="K43" s="20" t="n"/>
      <c r="L43" s="18" t="n"/>
      <c r="M43" s="22">
        <f>IF(COUNTA($A43:$L43)=0,"",IF(OR($A43="",$B43="",$C43="",$D43="",$E43="",$F43="",$K43=""),"Review: missing core field",IF(AND(OR($F43="Enrolled",$F43="Scheduled"),$G43=""),"Review: consent date needed",IF(AND(OR($F43="Enrolled",$F43="Scheduled"),$H43=""),"Review: effective date needed",IF(AND(OR($F43="Enrolled",$F43="Scheduled"),$I43=""),"Review: method needed",IF(AND(OR($F43="Enrolled",$F43="Scheduled"),$J43=""),"Review: token reference needed",IF(AND(ISNUMBER($H43),ISNUMBER($K43),$H43&gt;$K43),"Review: effective date after due date",IF(AND($F43="Exception Review",$L43=""),"Review: add exception note",IF(AND(ISNUMBER($D43),IFERROR($D43&gt;'Assumptions'!$B$5,FALSE)),"Review: amount above threshold",IF(AND(ISNUMBER($K43),$K43&lt;TODAY(),$F43&lt;&gt;"Enrolled"),"Review: past due",IF(AND(ISNUMBER($K43),$K43&gt;=TODAY(),$K43&lt;=TODAY()+IFERROR('Assumptions'!$B$4,7),$F43&lt;&gt;"Enrolled"),"Review: due soon","OK")))))))))))</f>
        <v/>
      </c>
      <c r="P43">
        <f>IF('Assumptions'!A47="","",'Assumptions'!A47)</f>
        <v/>
      </c>
      <c r="Q43">
        <f>IF('Assumptions'!C47="","",'Assumptions'!C47)</f>
        <v/>
      </c>
    </row>
    <row r="44" ht="22" customHeight="1">
      <c r="A44" s="18" t="n"/>
      <c r="B44" s="19" t="n"/>
      <c r="C44" s="20" t="n"/>
      <c r="D44" s="21" t="n"/>
      <c r="E44" s="18" t="n"/>
      <c r="F44" s="18" t="n"/>
      <c r="G44" s="20" t="n"/>
      <c r="H44" s="20" t="n"/>
      <c r="I44" s="18" t="n"/>
      <c r="J44" s="18" t="n"/>
      <c r="K44" s="20" t="n"/>
      <c r="L44" s="18" t="n"/>
      <c r="M44" s="23">
        <f>IF(COUNTA($A44:$L44)=0,"",IF(OR($A44="",$B44="",$C44="",$D44="",$E44="",$F44="",$K44=""),"Review: missing core field",IF(AND(OR($F44="Enrolled",$F44="Scheduled"),$G44=""),"Review: consent date needed",IF(AND(OR($F44="Enrolled",$F44="Scheduled"),$H44=""),"Review: effective date needed",IF(AND(OR($F44="Enrolled",$F44="Scheduled"),$I44=""),"Review: method needed",IF(AND(OR($F44="Enrolled",$F44="Scheduled"),$J44=""),"Review: token reference needed",IF(AND(ISNUMBER($H44),ISNUMBER($K44),$H44&gt;$K44),"Review: effective date after due date",IF(AND($F44="Exception Review",$L44=""),"Review: add exception note",IF(AND(ISNUMBER($D44),IFERROR($D44&gt;'Assumptions'!$B$5,FALSE)),"Review: amount above threshold",IF(AND(ISNUMBER($K44),$K44&lt;TODAY(),$F44&lt;&gt;"Enrolled"),"Review: past due",IF(AND(ISNUMBER($K44),$K44&gt;=TODAY(),$K44&lt;=TODAY()+IFERROR('Assumptions'!$B$4,7),$F44&lt;&gt;"Enrolled"),"Review: due soon","OK")))))))))))</f>
        <v/>
      </c>
      <c r="P44">
        <f>IF('Assumptions'!A48="","",'Assumptions'!A48)</f>
        <v/>
      </c>
      <c r="Q44">
        <f>IF('Assumptions'!C48="","",'Assumptions'!C48)</f>
        <v/>
      </c>
    </row>
    <row r="45" ht="22" customHeight="1">
      <c r="A45" s="18" t="n"/>
      <c r="B45" s="19" t="n"/>
      <c r="C45" s="20" t="n"/>
      <c r="D45" s="21" t="n"/>
      <c r="E45" s="18" t="n"/>
      <c r="F45" s="18" t="n"/>
      <c r="G45" s="20" t="n"/>
      <c r="H45" s="20" t="n"/>
      <c r="I45" s="18" t="n"/>
      <c r="J45" s="18" t="n"/>
      <c r="K45" s="20" t="n"/>
      <c r="L45" s="18" t="n"/>
      <c r="M45" s="22">
        <f>IF(COUNTA($A45:$L45)=0,"",IF(OR($A45="",$B45="",$C45="",$D45="",$E45="",$F45="",$K45=""),"Review: missing core field",IF(AND(OR($F45="Enrolled",$F45="Scheduled"),$G45=""),"Review: consent date needed",IF(AND(OR($F45="Enrolled",$F45="Scheduled"),$H45=""),"Review: effective date needed",IF(AND(OR($F45="Enrolled",$F45="Scheduled"),$I45=""),"Review: method needed",IF(AND(OR($F45="Enrolled",$F45="Scheduled"),$J45=""),"Review: token reference needed",IF(AND(ISNUMBER($H45),ISNUMBER($K45),$H45&gt;$K45),"Review: effective date after due date",IF(AND($F45="Exception Review",$L45=""),"Review: add exception note",IF(AND(ISNUMBER($D45),IFERROR($D45&gt;'Assumptions'!$B$5,FALSE)),"Review: amount above threshold",IF(AND(ISNUMBER($K45),$K45&lt;TODAY(),$F45&lt;&gt;"Enrolled"),"Review: past due",IF(AND(ISNUMBER($K45),$K45&gt;=TODAY(),$K45&lt;=TODAY()+IFERROR('Assumptions'!$B$4,7),$F45&lt;&gt;"Enrolled"),"Review: due soon","OK")))))))))))</f>
        <v/>
      </c>
      <c r="P45">
        <f>IF('Assumptions'!A49="","",'Assumptions'!A49)</f>
        <v/>
      </c>
      <c r="Q45">
        <f>IF('Assumptions'!C49="","",'Assumptions'!C49)</f>
        <v/>
      </c>
    </row>
    <row r="46" ht="22" customHeight="1">
      <c r="A46" s="18" t="n"/>
      <c r="B46" s="19" t="n"/>
      <c r="C46" s="20" t="n"/>
      <c r="D46" s="21" t="n"/>
      <c r="E46" s="18" t="n"/>
      <c r="F46" s="18" t="n"/>
      <c r="G46" s="20" t="n"/>
      <c r="H46" s="20" t="n"/>
      <c r="I46" s="18" t="n"/>
      <c r="J46" s="18" t="n"/>
      <c r="K46" s="20" t="n"/>
      <c r="L46" s="18" t="n"/>
      <c r="M46" s="23">
        <f>IF(COUNTA($A46:$L46)=0,"",IF(OR($A46="",$B46="",$C46="",$D46="",$E46="",$F46="",$K46=""),"Review: missing core field",IF(AND(OR($F46="Enrolled",$F46="Scheduled"),$G46=""),"Review: consent date needed",IF(AND(OR($F46="Enrolled",$F46="Scheduled"),$H46=""),"Review: effective date needed",IF(AND(OR($F46="Enrolled",$F46="Scheduled"),$I46=""),"Review: method needed",IF(AND(OR($F46="Enrolled",$F46="Scheduled"),$J46=""),"Review: token reference needed",IF(AND(ISNUMBER($H46),ISNUMBER($K46),$H46&gt;$K46),"Review: effective date after due date",IF(AND($F46="Exception Review",$L46=""),"Review: add exception note",IF(AND(ISNUMBER($D46),IFERROR($D46&gt;'Assumptions'!$B$5,FALSE)),"Review: amount above threshold",IF(AND(ISNUMBER($K46),$K46&lt;TODAY(),$F46&lt;&gt;"Enrolled"),"Review: past due",IF(AND(ISNUMBER($K46),$K46&gt;=TODAY(),$K46&lt;=TODAY()+IFERROR('Assumptions'!$B$4,7),$F46&lt;&gt;"Enrolled"),"Review: due soon","OK")))))))))))</f>
        <v/>
      </c>
      <c r="P46">
        <f>IF('Assumptions'!A50="","",'Assumptions'!A50)</f>
        <v/>
      </c>
      <c r="Q46">
        <f>IF('Assumptions'!C50="","",'Assumptions'!C50)</f>
        <v/>
      </c>
    </row>
    <row r="47" ht="22" customHeight="1">
      <c r="A47" s="18" t="n"/>
      <c r="B47" s="19" t="n"/>
      <c r="C47" s="20" t="n"/>
      <c r="D47" s="21" t="n"/>
      <c r="E47" s="18" t="n"/>
      <c r="F47" s="18" t="n"/>
      <c r="G47" s="20" t="n"/>
      <c r="H47" s="20" t="n"/>
      <c r="I47" s="18" t="n"/>
      <c r="J47" s="18" t="n"/>
      <c r="K47" s="20" t="n"/>
      <c r="L47" s="18" t="n"/>
      <c r="M47" s="22">
        <f>IF(COUNTA($A47:$L47)=0,"",IF(OR($A47="",$B47="",$C47="",$D47="",$E47="",$F47="",$K47=""),"Review: missing core field",IF(AND(OR($F47="Enrolled",$F47="Scheduled"),$G47=""),"Review: consent date needed",IF(AND(OR($F47="Enrolled",$F47="Scheduled"),$H47=""),"Review: effective date needed",IF(AND(OR($F47="Enrolled",$F47="Scheduled"),$I47=""),"Review: method needed",IF(AND(OR($F47="Enrolled",$F47="Scheduled"),$J47=""),"Review: token reference needed",IF(AND(ISNUMBER($H47),ISNUMBER($K47),$H47&gt;$K47),"Review: effective date after due date",IF(AND($F47="Exception Review",$L47=""),"Review: add exception note",IF(AND(ISNUMBER($D47),IFERROR($D47&gt;'Assumptions'!$B$5,FALSE)),"Review: amount above threshold",IF(AND(ISNUMBER($K47),$K47&lt;TODAY(),$F47&lt;&gt;"Enrolled"),"Review: past due",IF(AND(ISNUMBER($K47),$K47&gt;=TODAY(),$K47&lt;=TODAY()+IFERROR('Assumptions'!$B$4,7),$F47&lt;&gt;"Enrolled"),"Review: due soon","OK")))))))))))</f>
        <v/>
      </c>
      <c r="P47">
        <f>IF('Assumptions'!A51="","",'Assumptions'!A51)</f>
        <v/>
      </c>
      <c r="Q47">
        <f>IF('Assumptions'!C51="","",'Assumptions'!C51)</f>
        <v/>
      </c>
    </row>
    <row r="48" ht="22" customHeight="1">
      <c r="A48" s="18" t="n"/>
      <c r="B48" s="19" t="n"/>
      <c r="C48" s="20" t="n"/>
      <c r="D48" s="21" t="n"/>
      <c r="E48" s="18" t="n"/>
      <c r="F48" s="18" t="n"/>
      <c r="G48" s="20" t="n"/>
      <c r="H48" s="20" t="n"/>
      <c r="I48" s="18" t="n"/>
      <c r="J48" s="18" t="n"/>
      <c r="K48" s="20" t="n"/>
      <c r="L48" s="18" t="n"/>
      <c r="M48" s="23">
        <f>IF(COUNTA($A48:$L48)=0,"",IF(OR($A48="",$B48="",$C48="",$D48="",$E48="",$F48="",$K48=""),"Review: missing core field",IF(AND(OR($F48="Enrolled",$F48="Scheduled"),$G48=""),"Review: consent date needed",IF(AND(OR($F48="Enrolled",$F48="Scheduled"),$H48=""),"Review: effective date needed",IF(AND(OR($F48="Enrolled",$F48="Scheduled"),$I48=""),"Review: method needed",IF(AND(OR($F48="Enrolled",$F48="Scheduled"),$J48=""),"Review: token reference needed",IF(AND(ISNUMBER($H48),ISNUMBER($K48),$H48&gt;$K48),"Review: effective date after due date",IF(AND($F48="Exception Review",$L48=""),"Review: add exception note",IF(AND(ISNUMBER($D48),IFERROR($D48&gt;'Assumptions'!$B$5,FALSE)),"Review: amount above threshold",IF(AND(ISNUMBER($K48),$K48&lt;TODAY(),$F48&lt;&gt;"Enrolled"),"Review: past due",IF(AND(ISNUMBER($K48),$K48&gt;=TODAY(),$K48&lt;=TODAY()+IFERROR('Assumptions'!$B$4,7),$F48&lt;&gt;"Enrolled"),"Review: due soon","OK")))))))))))</f>
        <v/>
      </c>
      <c r="P48">
        <f>IF('Assumptions'!A52="","",'Assumptions'!A52)</f>
        <v/>
      </c>
      <c r="Q48">
        <f>IF('Assumptions'!C52="","",'Assumptions'!C52)</f>
        <v/>
      </c>
    </row>
    <row r="49" ht="22" customHeight="1">
      <c r="A49" s="18" t="n"/>
      <c r="B49" s="19" t="n"/>
      <c r="C49" s="20" t="n"/>
      <c r="D49" s="21" t="n"/>
      <c r="E49" s="18" t="n"/>
      <c r="F49" s="18" t="n"/>
      <c r="G49" s="20" t="n"/>
      <c r="H49" s="20" t="n"/>
      <c r="I49" s="18" t="n"/>
      <c r="J49" s="18" t="n"/>
      <c r="K49" s="20" t="n"/>
      <c r="L49" s="18" t="n"/>
      <c r="M49" s="22">
        <f>IF(COUNTA($A49:$L49)=0,"",IF(OR($A49="",$B49="",$C49="",$D49="",$E49="",$F49="",$K49=""),"Review: missing core field",IF(AND(OR($F49="Enrolled",$F49="Scheduled"),$G49=""),"Review: consent date needed",IF(AND(OR($F49="Enrolled",$F49="Scheduled"),$H49=""),"Review: effective date needed",IF(AND(OR($F49="Enrolled",$F49="Scheduled"),$I49=""),"Review: method needed",IF(AND(OR($F49="Enrolled",$F49="Scheduled"),$J49=""),"Review: token reference needed",IF(AND(ISNUMBER($H49),ISNUMBER($K49),$H49&gt;$K49),"Review: effective date after due date",IF(AND($F49="Exception Review",$L49=""),"Review: add exception note",IF(AND(ISNUMBER($D49),IFERROR($D49&gt;'Assumptions'!$B$5,FALSE)),"Review: amount above threshold",IF(AND(ISNUMBER($K49),$K49&lt;TODAY(),$F49&lt;&gt;"Enrolled"),"Review: past due",IF(AND(ISNUMBER($K49),$K49&gt;=TODAY(),$K49&lt;=TODAY()+IFERROR('Assumptions'!$B$4,7),$F49&lt;&gt;"Enrolled"),"Review: due soon","OK")))))))))))</f>
        <v/>
      </c>
      <c r="P49">
        <f>IF('Assumptions'!A53="","",'Assumptions'!A53)</f>
        <v/>
      </c>
      <c r="Q49">
        <f>IF('Assumptions'!C53="","",'Assumptions'!C53)</f>
        <v/>
      </c>
    </row>
    <row r="50" ht="22" customHeight="1">
      <c r="A50" s="18" t="n"/>
      <c r="B50" s="19" t="n"/>
      <c r="C50" s="20" t="n"/>
      <c r="D50" s="21" t="n"/>
      <c r="E50" s="18" t="n"/>
      <c r="F50" s="18" t="n"/>
      <c r="G50" s="20" t="n"/>
      <c r="H50" s="20" t="n"/>
      <c r="I50" s="18" t="n"/>
      <c r="J50" s="18" t="n"/>
      <c r="K50" s="20" t="n"/>
      <c r="L50" s="18" t="n"/>
      <c r="M50" s="23">
        <f>IF(COUNTA($A50:$L50)=0,"",IF(OR($A50="",$B50="",$C50="",$D50="",$E50="",$F50="",$K50=""),"Review: missing core field",IF(AND(OR($F50="Enrolled",$F50="Scheduled"),$G50=""),"Review: consent date needed",IF(AND(OR($F50="Enrolled",$F50="Scheduled"),$H50=""),"Review: effective date needed",IF(AND(OR($F50="Enrolled",$F50="Scheduled"),$I50=""),"Review: method needed",IF(AND(OR($F50="Enrolled",$F50="Scheduled"),$J50=""),"Review: token reference needed",IF(AND(ISNUMBER($H50),ISNUMBER($K50),$H50&gt;$K50),"Review: effective date after due date",IF(AND($F50="Exception Review",$L50=""),"Review: add exception note",IF(AND(ISNUMBER($D50),IFERROR($D50&gt;'Assumptions'!$B$5,FALSE)),"Review: amount above threshold",IF(AND(ISNUMBER($K50),$K50&lt;TODAY(),$F50&lt;&gt;"Enrolled"),"Review: past due",IF(AND(ISNUMBER($K50),$K50&gt;=TODAY(),$K50&lt;=TODAY()+IFERROR('Assumptions'!$B$4,7),$F50&lt;&gt;"Enrolled"),"Review: due soon","OK")))))))))))</f>
        <v/>
      </c>
      <c r="P50">
        <f>IF('Assumptions'!A54="","",'Assumptions'!A54)</f>
        <v/>
      </c>
      <c r="Q50">
        <f>IF('Assumptions'!C54="","",'Assumptions'!C54)</f>
        <v/>
      </c>
    </row>
    <row r="51" ht="22" customHeight="1">
      <c r="A51" s="18" t="n"/>
      <c r="B51" s="19" t="n"/>
      <c r="C51" s="20" t="n"/>
      <c r="D51" s="21" t="n"/>
      <c r="E51" s="18" t="n"/>
      <c r="F51" s="18" t="n"/>
      <c r="G51" s="20" t="n"/>
      <c r="H51" s="20" t="n"/>
      <c r="I51" s="18" t="n"/>
      <c r="J51" s="18" t="n"/>
      <c r="K51" s="20" t="n"/>
      <c r="L51" s="18" t="n"/>
      <c r="M51" s="22">
        <f>IF(COUNTA($A51:$L51)=0,"",IF(OR($A51="",$B51="",$C51="",$D51="",$E51="",$F51="",$K51=""),"Review: missing core field",IF(AND(OR($F51="Enrolled",$F51="Scheduled"),$G51=""),"Review: consent date needed",IF(AND(OR($F51="Enrolled",$F51="Scheduled"),$H51=""),"Review: effective date needed",IF(AND(OR($F51="Enrolled",$F51="Scheduled"),$I51=""),"Review: method needed",IF(AND(OR($F51="Enrolled",$F51="Scheduled"),$J51=""),"Review: token reference needed",IF(AND(ISNUMBER($H51),ISNUMBER($K51),$H51&gt;$K51),"Review: effective date after due date",IF(AND($F51="Exception Review",$L51=""),"Review: add exception note",IF(AND(ISNUMBER($D51),IFERROR($D51&gt;'Assumptions'!$B$5,FALSE)),"Review: amount above threshold",IF(AND(ISNUMBER($K51),$K51&lt;TODAY(),$F51&lt;&gt;"Enrolled"),"Review: past due",IF(AND(ISNUMBER($K51),$K51&gt;=TODAY(),$K51&lt;=TODAY()+IFERROR('Assumptions'!$B$4,7),$F51&lt;&gt;"Enrolled"),"Review: due soon","OK")))))))))))</f>
        <v/>
      </c>
      <c r="P51">
        <f>IF('Assumptions'!A55="","",'Assumptions'!A55)</f>
        <v/>
      </c>
      <c r="Q51">
        <f>IF('Assumptions'!C55="","",'Assumptions'!C55)</f>
        <v/>
      </c>
    </row>
    <row r="52" ht="22" customHeight="1">
      <c r="A52" s="18" t="n"/>
      <c r="B52" s="19" t="n"/>
      <c r="C52" s="20" t="n"/>
      <c r="D52" s="21" t="n"/>
      <c r="E52" s="18" t="n"/>
      <c r="F52" s="18" t="n"/>
      <c r="G52" s="20" t="n"/>
      <c r="H52" s="20" t="n"/>
      <c r="I52" s="18" t="n"/>
      <c r="J52" s="18" t="n"/>
      <c r="K52" s="20" t="n"/>
      <c r="L52" s="18" t="n"/>
      <c r="M52" s="23">
        <f>IF(COUNTA($A52:$L52)=0,"",IF(OR($A52="",$B52="",$C52="",$D52="",$E52="",$F52="",$K52=""),"Review: missing core field",IF(AND(OR($F52="Enrolled",$F52="Scheduled"),$G52=""),"Review: consent date needed",IF(AND(OR($F52="Enrolled",$F52="Scheduled"),$H52=""),"Review: effective date needed",IF(AND(OR($F52="Enrolled",$F52="Scheduled"),$I52=""),"Review: method needed",IF(AND(OR($F52="Enrolled",$F52="Scheduled"),$J52=""),"Review: token reference needed",IF(AND(ISNUMBER($H52),ISNUMBER($K52),$H52&gt;$K52),"Review: effective date after due date",IF(AND($F52="Exception Review",$L52=""),"Review: add exception note",IF(AND(ISNUMBER($D52),IFERROR($D52&gt;'Assumptions'!$B$5,FALSE)),"Review: amount above threshold",IF(AND(ISNUMBER($K52),$K52&lt;TODAY(),$F52&lt;&gt;"Enrolled"),"Review: past due",IF(AND(ISNUMBER($K52),$K52&gt;=TODAY(),$K52&lt;=TODAY()+IFERROR('Assumptions'!$B$4,7),$F52&lt;&gt;"Enrolled"),"Review: due soon","OK")))))))))))</f>
        <v/>
      </c>
      <c r="P52">
        <f>IF('Assumptions'!A56="","",'Assumptions'!A56)</f>
        <v/>
      </c>
      <c r="Q52">
        <f>IF('Assumptions'!C56="","",'Assumptions'!C56)</f>
        <v/>
      </c>
    </row>
    <row r="53" ht="22" customHeight="1">
      <c r="A53" s="18" t="n"/>
      <c r="B53" s="19" t="n"/>
      <c r="C53" s="20" t="n"/>
      <c r="D53" s="21" t="n"/>
      <c r="E53" s="18" t="n"/>
      <c r="F53" s="18" t="n"/>
      <c r="G53" s="20" t="n"/>
      <c r="H53" s="20" t="n"/>
      <c r="I53" s="18" t="n"/>
      <c r="J53" s="18" t="n"/>
      <c r="K53" s="20" t="n"/>
      <c r="L53" s="18" t="n"/>
      <c r="M53" s="22">
        <f>IF(COUNTA($A53:$L53)=0,"",IF(OR($A53="",$B53="",$C53="",$D53="",$E53="",$F53="",$K53=""),"Review: missing core field",IF(AND(OR($F53="Enrolled",$F53="Scheduled"),$G53=""),"Review: consent date needed",IF(AND(OR($F53="Enrolled",$F53="Scheduled"),$H53=""),"Review: effective date needed",IF(AND(OR($F53="Enrolled",$F53="Scheduled"),$I53=""),"Review: method needed",IF(AND(OR($F53="Enrolled",$F53="Scheduled"),$J53=""),"Review: token reference needed",IF(AND(ISNUMBER($H53),ISNUMBER($K53),$H53&gt;$K53),"Review: effective date after due date",IF(AND($F53="Exception Review",$L53=""),"Review: add exception note",IF(AND(ISNUMBER($D53),IFERROR($D53&gt;'Assumptions'!$B$5,FALSE)),"Review: amount above threshold",IF(AND(ISNUMBER($K53),$K53&lt;TODAY(),$F53&lt;&gt;"Enrolled"),"Review: past due",IF(AND(ISNUMBER($K53),$K53&gt;=TODAY(),$K53&lt;=TODAY()+IFERROR('Assumptions'!$B$4,7),$F53&lt;&gt;"Enrolled"),"Review: due soon","OK")))))))))))</f>
        <v/>
      </c>
      <c r="P53">
        <f>IF('Assumptions'!A57="","",'Assumptions'!A57)</f>
        <v/>
      </c>
      <c r="Q53">
        <f>IF('Assumptions'!C57="","",'Assumptions'!C57)</f>
        <v/>
      </c>
    </row>
    <row r="54" ht="22" customHeight="1">
      <c r="A54" s="18" t="n"/>
      <c r="B54" s="19" t="n"/>
      <c r="C54" s="20" t="n"/>
      <c r="D54" s="21" t="n"/>
      <c r="E54" s="18" t="n"/>
      <c r="F54" s="18" t="n"/>
      <c r="G54" s="20" t="n"/>
      <c r="H54" s="20" t="n"/>
      <c r="I54" s="18" t="n"/>
      <c r="J54" s="18" t="n"/>
      <c r="K54" s="20" t="n"/>
      <c r="L54" s="18" t="n"/>
      <c r="M54" s="23">
        <f>IF(COUNTA($A54:$L54)=0,"",IF(OR($A54="",$B54="",$C54="",$D54="",$E54="",$F54="",$K54=""),"Review: missing core field",IF(AND(OR($F54="Enrolled",$F54="Scheduled"),$G54=""),"Review: consent date needed",IF(AND(OR($F54="Enrolled",$F54="Scheduled"),$H54=""),"Review: effective date needed",IF(AND(OR($F54="Enrolled",$F54="Scheduled"),$I54=""),"Review: method needed",IF(AND(OR($F54="Enrolled",$F54="Scheduled"),$J54=""),"Review: token reference needed",IF(AND(ISNUMBER($H54),ISNUMBER($K54),$H54&gt;$K54),"Review: effective date after due date",IF(AND($F54="Exception Review",$L54=""),"Review: add exception note",IF(AND(ISNUMBER($D54),IFERROR($D54&gt;'Assumptions'!$B$5,FALSE)),"Review: amount above threshold",IF(AND(ISNUMBER($K54),$K54&lt;TODAY(),$F54&lt;&gt;"Enrolled"),"Review: past due",IF(AND(ISNUMBER($K54),$K54&gt;=TODAY(),$K54&lt;=TODAY()+IFERROR('Assumptions'!$B$4,7),$F54&lt;&gt;"Enrolled"),"Review: due soon","OK")))))))))))</f>
        <v/>
      </c>
      <c r="P54">
        <f>IF('Assumptions'!A58="","",'Assumptions'!A58)</f>
        <v/>
      </c>
      <c r="Q54">
        <f>IF('Assumptions'!C58="","",'Assumptions'!C58)</f>
        <v/>
      </c>
    </row>
    <row r="55" ht="22" customHeight="1">
      <c r="A55" s="18" t="n"/>
      <c r="B55" s="19" t="n"/>
      <c r="C55" s="20" t="n"/>
      <c r="D55" s="21" t="n"/>
      <c r="E55" s="18" t="n"/>
      <c r="F55" s="18" t="n"/>
      <c r="G55" s="20" t="n"/>
      <c r="H55" s="20" t="n"/>
      <c r="I55" s="18" t="n"/>
      <c r="J55" s="18" t="n"/>
      <c r="K55" s="20" t="n"/>
      <c r="L55" s="18" t="n"/>
      <c r="M55" s="22">
        <f>IF(COUNTA($A55:$L55)=0,"",IF(OR($A55="",$B55="",$C55="",$D55="",$E55="",$F55="",$K55=""),"Review: missing core field",IF(AND(OR($F55="Enrolled",$F55="Scheduled"),$G55=""),"Review: consent date needed",IF(AND(OR($F55="Enrolled",$F55="Scheduled"),$H55=""),"Review: effective date needed",IF(AND(OR($F55="Enrolled",$F55="Scheduled"),$I55=""),"Review: method needed",IF(AND(OR($F55="Enrolled",$F55="Scheduled"),$J55=""),"Review: token reference needed",IF(AND(ISNUMBER($H55),ISNUMBER($K55),$H55&gt;$K55),"Review: effective date after due date",IF(AND($F55="Exception Review",$L55=""),"Review: add exception note",IF(AND(ISNUMBER($D55),IFERROR($D55&gt;'Assumptions'!$B$5,FALSE)),"Review: amount above threshold",IF(AND(ISNUMBER($K55),$K55&lt;TODAY(),$F55&lt;&gt;"Enrolled"),"Review: past due",IF(AND(ISNUMBER($K55),$K55&gt;=TODAY(),$K55&lt;=TODAY()+IFERROR('Assumptions'!$B$4,7),$F55&lt;&gt;"Enrolled"),"Review: due soon","OK")))))))))))</f>
        <v/>
      </c>
      <c r="P55">
        <f>IF('Assumptions'!A59="","",'Assumptions'!A59)</f>
        <v/>
      </c>
      <c r="Q55">
        <f>IF('Assumptions'!C59="","",'Assumptions'!C59)</f>
        <v/>
      </c>
    </row>
    <row r="56" ht="22" customHeight="1">
      <c r="A56" s="18" t="n"/>
      <c r="B56" s="19" t="n"/>
      <c r="C56" s="20" t="n"/>
      <c r="D56" s="21" t="n"/>
      <c r="E56" s="18" t="n"/>
      <c r="F56" s="18" t="n"/>
      <c r="G56" s="20" t="n"/>
      <c r="H56" s="20" t="n"/>
      <c r="I56" s="18" t="n"/>
      <c r="J56" s="18" t="n"/>
      <c r="K56" s="20" t="n"/>
      <c r="L56" s="18" t="n"/>
      <c r="M56" s="23">
        <f>IF(COUNTA($A56:$L56)=0,"",IF(OR($A56="",$B56="",$C56="",$D56="",$E56="",$F56="",$K56=""),"Review: missing core field",IF(AND(OR($F56="Enrolled",$F56="Scheduled"),$G56=""),"Review: consent date needed",IF(AND(OR($F56="Enrolled",$F56="Scheduled"),$H56=""),"Review: effective date needed",IF(AND(OR($F56="Enrolled",$F56="Scheduled"),$I56=""),"Review: method needed",IF(AND(OR($F56="Enrolled",$F56="Scheduled"),$J56=""),"Review: token reference needed",IF(AND(ISNUMBER($H56),ISNUMBER($K56),$H56&gt;$K56),"Review: effective date after due date",IF(AND($F56="Exception Review",$L56=""),"Review: add exception note",IF(AND(ISNUMBER($D56),IFERROR($D56&gt;'Assumptions'!$B$5,FALSE)),"Review: amount above threshold",IF(AND(ISNUMBER($K56),$K56&lt;TODAY(),$F56&lt;&gt;"Enrolled"),"Review: past due",IF(AND(ISNUMBER($K56),$K56&gt;=TODAY(),$K56&lt;=TODAY()+IFERROR('Assumptions'!$B$4,7),$F56&lt;&gt;"Enrolled"),"Review: due soon","OK")))))))))))</f>
        <v/>
      </c>
      <c r="P56">
        <f>IF('Assumptions'!A60="","",'Assumptions'!A60)</f>
        <v/>
      </c>
      <c r="Q56">
        <f>IF('Assumptions'!C60="","",'Assumptions'!C60)</f>
        <v/>
      </c>
    </row>
    <row r="57" ht="22" customHeight="1">
      <c r="A57" s="18" t="n"/>
      <c r="B57" s="19" t="n"/>
      <c r="C57" s="20" t="n"/>
      <c r="D57" s="21" t="n"/>
      <c r="E57" s="18" t="n"/>
      <c r="F57" s="18" t="n"/>
      <c r="G57" s="20" t="n"/>
      <c r="H57" s="20" t="n"/>
      <c r="I57" s="18" t="n"/>
      <c r="J57" s="18" t="n"/>
      <c r="K57" s="20" t="n"/>
      <c r="L57" s="18" t="n"/>
      <c r="M57" s="22">
        <f>IF(COUNTA($A57:$L57)=0,"",IF(OR($A57="",$B57="",$C57="",$D57="",$E57="",$F57="",$K57=""),"Review: missing core field",IF(AND(OR($F57="Enrolled",$F57="Scheduled"),$G57=""),"Review: consent date needed",IF(AND(OR($F57="Enrolled",$F57="Scheduled"),$H57=""),"Review: effective date needed",IF(AND(OR($F57="Enrolled",$F57="Scheduled"),$I57=""),"Review: method needed",IF(AND(OR($F57="Enrolled",$F57="Scheduled"),$J57=""),"Review: token reference needed",IF(AND(ISNUMBER($H57),ISNUMBER($K57),$H57&gt;$K57),"Review: effective date after due date",IF(AND($F57="Exception Review",$L57=""),"Review: add exception note",IF(AND(ISNUMBER($D57),IFERROR($D57&gt;'Assumptions'!$B$5,FALSE)),"Review: amount above threshold",IF(AND(ISNUMBER($K57),$K57&lt;TODAY(),$F57&lt;&gt;"Enrolled"),"Review: past due",IF(AND(ISNUMBER($K57),$K57&gt;=TODAY(),$K57&lt;=TODAY()+IFERROR('Assumptions'!$B$4,7),$F57&lt;&gt;"Enrolled"),"Review: due soon","OK")))))))))))</f>
        <v/>
      </c>
      <c r="P57">
        <f>IF('Assumptions'!A61="","",'Assumptions'!A61)</f>
        <v/>
      </c>
      <c r="Q57">
        <f>IF('Assumptions'!C61="","",'Assumptions'!C61)</f>
        <v/>
      </c>
    </row>
    <row r="58" ht="22" customHeight="1">
      <c r="A58" s="18" t="n"/>
      <c r="B58" s="19" t="n"/>
      <c r="C58" s="20" t="n"/>
      <c r="D58" s="21" t="n"/>
      <c r="E58" s="18" t="n"/>
      <c r="F58" s="18" t="n"/>
      <c r="G58" s="20" t="n"/>
      <c r="H58" s="20" t="n"/>
      <c r="I58" s="18" t="n"/>
      <c r="J58" s="18" t="n"/>
      <c r="K58" s="20" t="n"/>
      <c r="L58" s="18" t="n"/>
      <c r="M58" s="23">
        <f>IF(COUNTA($A58:$L58)=0,"",IF(OR($A58="",$B58="",$C58="",$D58="",$E58="",$F58="",$K58=""),"Review: missing core field",IF(AND(OR($F58="Enrolled",$F58="Scheduled"),$G58=""),"Review: consent date needed",IF(AND(OR($F58="Enrolled",$F58="Scheduled"),$H58=""),"Review: effective date needed",IF(AND(OR($F58="Enrolled",$F58="Scheduled"),$I58=""),"Review: method needed",IF(AND(OR($F58="Enrolled",$F58="Scheduled"),$J58=""),"Review: token reference needed",IF(AND(ISNUMBER($H58),ISNUMBER($K58),$H58&gt;$K58),"Review: effective date after due date",IF(AND($F58="Exception Review",$L58=""),"Review: add exception note",IF(AND(ISNUMBER($D58),IFERROR($D58&gt;'Assumptions'!$B$5,FALSE)),"Review: amount above threshold",IF(AND(ISNUMBER($K58),$K58&lt;TODAY(),$F58&lt;&gt;"Enrolled"),"Review: past due",IF(AND(ISNUMBER($K58),$K58&gt;=TODAY(),$K58&lt;=TODAY()+IFERROR('Assumptions'!$B$4,7),$F58&lt;&gt;"Enrolled"),"Review: due soon","OK")))))))))))</f>
        <v/>
      </c>
      <c r="P58">
        <f>IF('Assumptions'!A62="","",'Assumptions'!A62)</f>
        <v/>
      </c>
      <c r="Q58">
        <f>IF('Assumptions'!C62="","",'Assumptions'!C62)</f>
        <v/>
      </c>
    </row>
    <row r="59" ht="22" customHeight="1">
      <c r="A59" s="18" t="n"/>
      <c r="B59" s="19" t="n"/>
      <c r="C59" s="20" t="n"/>
      <c r="D59" s="21" t="n"/>
      <c r="E59" s="18" t="n"/>
      <c r="F59" s="18" t="n"/>
      <c r="G59" s="20" t="n"/>
      <c r="H59" s="20" t="n"/>
      <c r="I59" s="18" t="n"/>
      <c r="J59" s="18" t="n"/>
      <c r="K59" s="20" t="n"/>
      <c r="L59" s="18" t="n"/>
      <c r="M59" s="22">
        <f>IF(COUNTA($A59:$L59)=0,"",IF(OR($A59="",$B59="",$C59="",$D59="",$E59="",$F59="",$K59=""),"Review: missing core field",IF(AND(OR($F59="Enrolled",$F59="Scheduled"),$G59=""),"Review: consent date needed",IF(AND(OR($F59="Enrolled",$F59="Scheduled"),$H59=""),"Review: effective date needed",IF(AND(OR($F59="Enrolled",$F59="Scheduled"),$I59=""),"Review: method needed",IF(AND(OR($F59="Enrolled",$F59="Scheduled"),$J59=""),"Review: token reference needed",IF(AND(ISNUMBER($H59),ISNUMBER($K59),$H59&gt;$K59),"Review: effective date after due date",IF(AND($F59="Exception Review",$L59=""),"Review: add exception note",IF(AND(ISNUMBER($D59),IFERROR($D59&gt;'Assumptions'!$B$5,FALSE)),"Review: amount above threshold",IF(AND(ISNUMBER($K59),$K59&lt;TODAY(),$F59&lt;&gt;"Enrolled"),"Review: past due",IF(AND(ISNUMBER($K59),$K59&gt;=TODAY(),$K59&lt;=TODAY()+IFERROR('Assumptions'!$B$4,7),$F59&lt;&gt;"Enrolled"),"Review: due soon","OK")))))))))))</f>
        <v/>
      </c>
      <c r="P59">
        <f>IF('Assumptions'!A63="","",'Assumptions'!A63)</f>
        <v/>
      </c>
      <c r="Q59">
        <f>IF('Assumptions'!C63="","",'Assumptions'!C63)</f>
        <v/>
      </c>
    </row>
    <row r="60" ht="22" customHeight="1">
      <c r="A60" s="18" t="n"/>
      <c r="B60" s="19" t="n"/>
      <c r="C60" s="20" t="n"/>
      <c r="D60" s="21" t="n"/>
      <c r="E60" s="18" t="n"/>
      <c r="F60" s="18" t="n"/>
      <c r="G60" s="20" t="n"/>
      <c r="H60" s="20" t="n"/>
      <c r="I60" s="18" t="n"/>
      <c r="J60" s="18" t="n"/>
      <c r="K60" s="20" t="n"/>
      <c r="L60" s="18" t="n"/>
      <c r="M60" s="23">
        <f>IF(COUNTA($A60:$L60)=0,"",IF(OR($A60="",$B60="",$C60="",$D60="",$E60="",$F60="",$K60=""),"Review: missing core field",IF(AND(OR($F60="Enrolled",$F60="Scheduled"),$G60=""),"Review: consent date needed",IF(AND(OR($F60="Enrolled",$F60="Scheduled"),$H60=""),"Review: effective date needed",IF(AND(OR($F60="Enrolled",$F60="Scheduled"),$I60=""),"Review: method needed",IF(AND(OR($F60="Enrolled",$F60="Scheduled"),$J60=""),"Review: token reference needed",IF(AND(ISNUMBER($H60),ISNUMBER($K60),$H60&gt;$K60),"Review: effective date after due date",IF(AND($F60="Exception Review",$L60=""),"Review: add exception note",IF(AND(ISNUMBER($D60),IFERROR($D60&gt;'Assumptions'!$B$5,FALSE)),"Review: amount above threshold",IF(AND(ISNUMBER($K60),$K60&lt;TODAY(),$F60&lt;&gt;"Enrolled"),"Review: past due",IF(AND(ISNUMBER($K60),$K60&gt;=TODAY(),$K60&lt;=TODAY()+IFERROR('Assumptions'!$B$4,7),$F60&lt;&gt;"Enrolled"),"Review: due soon","OK")))))))))))</f>
        <v/>
      </c>
      <c r="P60">
        <f>IF('Assumptions'!A64="","",'Assumptions'!A64)</f>
        <v/>
      </c>
      <c r="Q60">
        <f>IF('Assumptions'!C64="","",'Assumptions'!C64)</f>
        <v/>
      </c>
    </row>
    <row r="61" ht="22" customHeight="1">
      <c r="A61" s="18" t="n"/>
      <c r="B61" s="19" t="n"/>
      <c r="C61" s="20" t="n"/>
      <c r="D61" s="21" t="n"/>
      <c r="E61" s="18" t="n"/>
      <c r="F61" s="18" t="n"/>
      <c r="G61" s="20" t="n"/>
      <c r="H61" s="20" t="n"/>
      <c r="I61" s="18" t="n"/>
      <c r="J61" s="18" t="n"/>
      <c r="K61" s="20" t="n"/>
      <c r="L61" s="18" t="n"/>
      <c r="M61" s="22">
        <f>IF(COUNTA($A61:$L61)=0,"",IF(OR($A61="",$B61="",$C61="",$D61="",$E61="",$F61="",$K61=""),"Review: missing core field",IF(AND(OR($F61="Enrolled",$F61="Scheduled"),$G61=""),"Review: consent date needed",IF(AND(OR($F61="Enrolled",$F61="Scheduled"),$H61=""),"Review: effective date needed",IF(AND(OR($F61="Enrolled",$F61="Scheduled"),$I61=""),"Review: method needed",IF(AND(OR($F61="Enrolled",$F61="Scheduled"),$J61=""),"Review: token reference needed",IF(AND(ISNUMBER($H61),ISNUMBER($K61),$H61&gt;$K61),"Review: effective date after due date",IF(AND($F61="Exception Review",$L61=""),"Review: add exception note",IF(AND(ISNUMBER($D61),IFERROR($D61&gt;'Assumptions'!$B$5,FALSE)),"Review: amount above threshold",IF(AND(ISNUMBER($K61),$K61&lt;TODAY(),$F61&lt;&gt;"Enrolled"),"Review: past due",IF(AND(ISNUMBER($K61),$K61&gt;=TODAY(),$K61&lt;=TODAY()+IFERROR('Assumptions'!$B$4,7),$F61&lt;&gt;"Enrolled"),"Review: due soon","OK")))))))))))</f>
        <v/>
      </c>
      <c r="P61">
        <f>IF('Assumptions'!A65="","",'Assumptions'!A65)</f>
        <v/>
      </c>
      <c r="Q61">
        <f>IF('Assumptions'!C65="","",'Assumptions'!C65)</f>
        <v/>
      </c>
    </row>
    <row r="62" ht="22" customHeight="1">
      <c r="A62" s="18" t="n"/>
      <c r="B62" s="19" t="n"/>
      <c r="C62" s="20" t="n"/>
      <c r="D62" s="21" t="n"/>
      <c r="E62" s="18" t="n"/>
      <c r="F62" s="18" t="n"/>
      <c r="G62" s="20" t="n"/>
      <c r="H62" s="20" t="n"/>
      <c r="I62" s="18" t="n"/>
      <c r="J62" s="18" t="n"/>
      <c r="K62" s="20" t="n"/>
      <c r="L62" s="18" t="n"/>
      <c r="M62" s="23">
        <f>IF(COUNTA($A62:$L62)=0,"",IF(OR($A62="",$B62="",$C62="",$D62="",$E62="",$F62="",$K62=""),"Review: missing core field",IF(AND(OR($F62="Enrolled",$F62="Scheduled"),$G62=""),"Review: consent date needed",IF(AND(OR($F62="Enrolled",$F62="Scheduled"),$H62=""),"Review: effective date needed",IF(AND(OR($F62="Enrolled",$F62="Scheduled"),$I62=""),"Review: method needed",IF(AND(OR($F62="Enrolled",$F62="Scheduled"),$J62=""),"Review: token reference needed",IF(AND(ISNUMBER($H62),ISNUMBER($K62),$H62&gt;$K62),"Review: effective date after due date",IF(AND($F62="Exception Review",$L62=""),"Review: add exception note",IF(AND(ISNUMBER($D62),IFERROR($D62&gt;'Assumptions'!$B$5,FALSE)),"Review: amount above threshold",IF(AND(ISNUMBER($K62),$K62&lt;TODAY(),$F62&lt;&gt;"Enrolled"),"Review: past due",IF(AND(ISNUMBER($K62),$K62&gt;=TODAY(),$K62&lt;=TODAY()+IFERROR('Assumptions'!$B$4,7),$F62&lt;&gt;"Enrolled"),"Review: due soon","OK")))))))))))</f>
        <v/>
      </c>
      <c r="P62">
        <f>IF('Assumptions'!A66="","",'Assumptions'!A66)</f>
        <v/>
      </c>
      <c r="Q62">
        <f>IF('Assumptions'!C66="","",'Assumptions'!C66)</f>
        <v/>
      </c>
    </row>
    <row r="63" ht="22" customHeight="1">
      <c r="A63" s="18" t="n"/>
      <c r="B63" s="19" t="n"/>
      <c r="C63" s="20" t="n"/>
      <c r="D63" s="21" t="n"/>
      <c r="E63" s="18" t="n"/>
      <c r="F63" s="18" t="n"/>
      <c r="G63" s="20" t="n"/>
      <c r="H63" s="20" t="n"/>
      <c r="I63" s="18" t="n"/>
      <c r="J63" s="18" t="n"/>
      <c r="K63" s="20" t="n"/>
      <c r="L63" s="18" t="n"/>
      <c r="M63" s="22">
        <f>IF(COUNTA($A63:$L63)=0,"",IF(OR($A63="",$B63="",$C63="",$D63="",$E63="",$F63="",$K63=""),"Review: missing core field",IF(AND(OR($F63="Enrolled",$F63="Scheduled"),$G63=""),"Review: consent date needed",IF(AND(OR($F63="Enrolled",$F63="Scheduled"),$H63=""),"Review: effective date needed",IF(AND(OR($F63="Enrolled",$F63="Scheduled"),$I63=""),"Review: method needed",IF(AND(OR($F63="Enrolled",$F63="Scheduled"),$J63=""),"Review: token reference needed",IF(AND(ISNUMBER($H63),ISNUMBER($K63),$H63&gt;$K63),"Review: effective date after due date",IF(AND($F63="Exception Review",$L63=""),"Review: add exception note",IF(AND(ISNUMBER($D63),IFERROR($D63&gt;'Assumptions'!$B$5,FALSE)),"Review: amount above threshold",IF(AND(ISNUMBER($K63),$K63&lt;TODAY(),$F63&lt;&gt;"Enrolled"),"Review: past due",IF(AND(ISNUMBER($K63),$K63&gt;=TODAY(),$K63&lt;=TODAY()+IFERROR('Assumptions'!$B$4,7),$F63&lt;&gt;"Enrolled"),"Review: due soon","OK")))))))))))</f>
        <v/>
      </c>
      <c r="P63">
        <f>IF('Assumptions'!A67="","",'Assumptions'!A67)</f>
        <v/>
      </c>
      <c r="Q63">
        <f>IF('Assumptions'!C67="","",'Assumptions'!C67)</f>
        <v/>
      </c>
    </row>
    <row r="64" ht="22" customHeight="1">
      <c r="A64" s="18" t="n"/>
      <c r="B64" s="19" t="n"/>
      <c r="C64" s="20" t="n"/>
      <c r="D64" s="21" t="n"/>
      <c r="E64" s="18" t="n"/>
      <c r="F64" s="18" t="n"/>
      <c r="G64" s="20" t="n"/>
      <c r="H64" s="20" t="n"/>
      <c r="I64" s="18" t="n"/>
      <c r="J64" s="18" t="n"/>
      <c r="K64" s="20" t="n"/>
      <c r="L64" s="18" t="n"/>
      <c r="M64" s="23">
        <f>IF(COUNTA($A64:$L64)=0,"",IF(OR($A64="",$B64="",$C64="",$D64="",$E64="",$F64="",$K64=""),"Review: missing core field",IF(AND(OR($F64="Enrolled",$F64="Scheduled"),$G64=""),"Review: consent date needed",IF(AND(OR($F64="Enrolled",$F64="Scheduled"),$H64=""),"Review: effective date needed",IF(AND(OR($F64="Enrolled",$F64="Scheduled"),$I64=""),"Review: method needed",IF(AND(OR($F64="Enrolled",$F64="Scheduled"),$J64=""),"Review: token reference needed",IF(AND(ISNUMBER($H64),ISNUMBER($K64),$H64&gt;$K64),"Review: effective date after due date",IF(AND($F64="Exception Review",$L64=""),"Review: add exception note",IF(AND(ISNUMBER($D64),IFERROR($D64&gt;'Assumptions'!$B$5,FALSE)),"Review: amount above threshold",IF(AND(ISNUMBER($K64),$K64&lt;TODAY(),$F64&lt;&gt;"Enrolled"),"Review: past due",IF(AND(ISNUMBER($K64),$K64&gt;=TODAY(),$K64&lt;=TODAY()+IFERROR('Assumptions'!$B$4,7),$F64&lt;&gt;"Enrolled"),"Review: due soon","OK")))))))))))</f>
        <v/>
      </c>
      <c r="P64">
        <f>IF('Assumptions'!A68="","",'Assumptions'!A68)</f>
        <v/>
      </c>
      <c r="Q64">
        <f>IF('Assumptions'!C68="","",'Assumptions'!C68)</f>
        <v/>
      </c>
    </row>
    <row r="65" ht="22" customHeight="1">
      <c r="A65" s="18" t="n"/>
      <c r="B65" s="19" t="n"/>
      <c r="C65" s="20" t="n"/>
      <c r="D65" s="21" t="n"/>
      <c r="E65" s="18" t="n"/>
      <c r="F65" s="18" t="n"/>
      <c r="G65" s="20" t="n"/>
      <c r="H65" s="20" t="n"/>
      <c r="I65" s="18" t="n"/>
      <c r="J65" s="18" t="n"/>
      <c r="K65" s="20" t="n"/>
      <c r="L65" s="18" t="n"/>
      <c r="M65" s="22">
        <f>IF(COUNTA($A65:$L65)=0,"",IF(OR($A65="",$B65="",$C65="",$D65="",$E65="",$F65="",$K65=""),"Review: missing core field",IF(AND(OR($F65="Enrolled",$F65="Scheduled"),$G65=""),"Review: consent date needed",IF(AND(OR($F65="Enrolled",$F65="Scheduled"),$H65=""),"Review: effective date needed",IF(AND(OR($F65="Enrolled",$F65="Scheduled"),$I65=""),"Review: method needed",IF(AND(OR($F65="Enrolled",$F65="Scheduled"),$J65=""),"Review: token reference needed",IF(AND(ISNUMBER($H65),ISNUMBER($K65),$H65&gt;$K65),"Review: effective date after due date",IF(AND($F65="Exception Review",$L65=""),"Review: add exception note",IF(AND(ISNUMBER($D65),IFERROR($D65&gt;'Assumptions'!$B$5,FALSE)),"Review: amount above threshold",IF(AND(ISNUMBER($K65),$K65&lt;TODAY(),$F65&lt;&gt;"Enrolled"),"Review: past due",IF(AND(ISNUMBER($K65),$K65&gt;=TODAY(),$K65&lt;=TODAY()+IFERROR('Assumptions'!$B$4,7),$F65&lt;&gt;"Enrolled"),"Review: due soon","OK")))))))))))</f>
        <v/>
      </c>
      <c r="P65">
        <f>IF('Assumptions'!A69="","",'Assumptions'!A69)</f>
        <v/>
      </c>
      <c r="Q65">
        <f>IF('Assumptions'!C69="","",'Assumptions'!C69)</f>
        <v/>
      </c>
    </row>
    <row r="66" ht="22" customHeight="1">
      <c r="A66" s="18" t="n"/>
      <c r="B66" s="19" t="n"/>
      <c r="C66" s="20" t="n"/>
      <c r="D66" s="21" t="n"/>
      <c r="E66" s="18" t="n"/>
      <c r="F66" s="18" t="n"/>
      <c r="G66" s="20" t="n"/>
      <c r="H66" s="20" t="n"/>
      <c r="I66" s="18" t="n"/>
      <c r="J66" s="18" t="n"/>
      <c r="K66" s="20" t="n"/>
      <c r="L66" s="18" t="n"/>
      <c r="M66" s="23">
        <f>IF(COUNTA($A66:$L66)=0,"",IF(OR($A66="",$B66="",$C66="",$D66="",$E66="",$F66="",$K66=""),"Review: missing core field",IF(AND(OR($F66="Enrolled",$F66="Scheduled"),$G66=""),"Review: consent date needed",IF(AND(OR($F66="Enrolled",$F66="Scheduled"),$H66=""),"Review: effective date needed",IF(AND(OR($F66="Enrolled",$F66="Scheduled"),$I66=""),"Review: method needed",IF(AND(OR($F66="Enrolled",$F66="Scheduled"),$J66=""),"Review: token reference needed",IF(AND(ISNUMBER($H66),ISNUMBER($K66),$H66&gt;$K66),"Review: effective date after due date",IF(AND($F66="Exception Review",$L66=""),"Review: add exception note",IF(AND(ISNUMBER($D66),IFERROR($D66&gt;'Assumptions'!$B$5,FALSE)),"Review: amount above threshold",IF(AND(ISNUMBER($K66),$K66&lt;TODAY(),$F66&lt;&gt;"Enrolled"),"Review: past due",IF(AND(ISNUMBER($K66),$K66&gt;=TODAY(),$K66&lt;=TODAY()+IFERROR('Assumptions'!$B$4,7),$F66&lt;&gt;"Enrolled"),"Review: due soon","OK")))))))))))</f>
        <v/>
      </c>
      <c r="P66">
        <f>IF('Assumptions'!A70="","",'Assumptions'!A70)</f>
        <v/>
      </c>
      <c r="Q66">
        <f>IF('Assumptions'!C70="","",'Assumptions'!C70)</f>
        <v/>
      </c>
    </row>
    <row r="67" ht="22" customHeight="1">
      <c r="A67" s="18" t="n"/>
      <c r="B67" s="19" t="n"/>
      <c r="C67" s="20" t="n"/>
      <c r="D67" s="21" t="n"/>
      <c r="E67" s="18" t="n"/>
      <c r="F67" s="18" t="n"/>
      <c r="G67" s="20" t="n"/>
      <c r="H67" s="20" t="n"/>
      <c r="I67" s="18" t="n"/>
      <c r="J67" s="18" t="n"/>
      <c r="K67" s="20" t="n"/>
      <c r="L67" s="18" t="n"/>
      <c r="M67" s="22">
        <f>IF(COUNTA($A67:$L67)=0,"",IF(OR($A67="",$B67="",$C67="",$D67="",$E67="",$F67="",$K67=""),"Review: missing core field",IF(AND(OR($F67="Enrolled",$F67="Scheduled"),$G67=""),"Review: consent date needed",IF(AND(OR($F67="Enrolled",$F67="Scheduled"),$H67=""),"Review: effective date needed",IF(AND(OR($F67="Enrolled",$F67="Scheduled"),$I67=""),"Review: method needed",IF(AND(OR($F67="Enrolled",$F67="Scheduled"),$J67=""),"Review: token reference needed",IF(AND(ISNUMBER($H67),ISNUMBER($K67),$H67&gt;$K67),"Review: effective date after due date",IF(AND($F67="Exception Review",$L67=""),"Review: add exception note",IF(AND(ISNUMBER($D67),IFERROR($D67&gt;'Assumptions'!$B$5,FALSE)),"Review: amount above threshold",IF(AND(ISNUMBER($K67),$K67&lt;TODAY(),$F67&lt;&gt;"Enrolled"),"Review: past due",IF(AND(ISNUMBER($K67),$K67&gt;=TODAY(),$K67&lt;=TODAY()+IFERROR('Assumptions'!$B$4,7),$F67&lt;&gt;"Enrolled"),"Review: due soon","OK")))))))))))</f>
        <v/>
      </c>
      <c r="P67">
        <f>IF('Assumptions'!A71="","",'Assumptions'!A71)</f>
        <v/>
      </c>
      <c r="Q67">
        <f>IF('Assumptions'!C71="","",'Assumptions'!C71)</f>
        <v/>
      </c>
    </row>
    <row r="68" ht="22" customHeight="1">
      <c r="A68" s="18" t="n"/>
      <c r="B68" s="19" t="n"/>
      <c r="C68" s="20" t="n"/>
      <c r="D68" s="21" t="n"/>
      <c r="E68" s="18" t="n"/>
      <c r="F68" s="18" t="n"/>
      <c r="G68" s="20" t="n"/>
      <c r="H68" s="20" t="n"/>
      <c r="I68" s="18" t="n"/>
      <c r="J68" s="18" t="n"/>
      <c r="K68" s="20" t="n"/>
      <c r="L68" s="18" t="n"/>
      <c r="M68" s="23">
        <f>IF(COUNTA($A68:$L68)=0,"",IF(OR($A68="",$B68="",$C68="",$D68="",$E68="",$F68="",$K68=""),"Review: missing core field",IF(AND(OR($F68="Enrolled",$F68="Scheduled"),$G68=""),"Review: consent date needed",IF(AND(OR($F68="Enrolled",$F68="Scheduled"),$H68=""),"Review: effective date needed",IF(AND(OR($F68="Enrolled",$F68="Scheduled"),$I68=""),"Review: method needed",IF(AND(OR($F68="Enrolled",$F68="Scheduled"),$J68=""),"Review: token reference needed",IF(AND(ISNUMBER($H68),ISNUMBER($K68),$H68&gt;$K68),"Review: effective date after due date",IF(AND($F68="Exception Review",$L68=""),"Review: add exception note",IF(AND(ISNUMBER($D68),IFERROR($D68&gt;'Assumptions'!$B$5,FALSE)),"Review: amount above threshold",IF(AND(ISNUMBER($K68),$K68&lt;TODAY(),$F68&lt;&gt;"Enrolled"),"Review: past due",IF(AND(ISNUMBER($K68),$K68&gt;=TODAY(),$K68&lt;=TODAY()+IFERROR('Assumptions'!$B$4,7),$F68&lt;&gt;"Enrolled"),"Review: due soon","OK")))))))))))</f>
        <v/>
      </c>
      <c r="P68">
        <f>IF('Assumptions'!A72="","",'Assumptions'!A72)</f>
        <v/>
      </c>
      <c r="Q68">
        <f>IF('Assumptions'!C72="","",'Assumptions'!C72)</f>
        <v/>
      </c>
    </row>
    <row r="69" ht="22" customHeight="1">
      <c r="A69" s="18" t="n"/>
      <c r="B69" s="19" t="n"/>
      <c r="C69" s="20" t="n"/>
      <c r="D69" s="21" t="n"/>
      <c r="E69" s="18" t="n"/>
      <c r="F69" s="18" t="n"/>
      <c r="G69" s="20" t="n"/>
      <c r="H69" s="20" t="n"/>
      <c r="I69" s="18" t="n"/>
      <c r="J69" s="18" t="n"/>
      <c r="K69" s="20" t="n"/>
      <c r="L69" s="18" t="n"/>
      <c r="M69" s="22">
        <f>IF(COUNTA($A69:$L69)=0,"",IF(OR($A69="",$B69="",$C69="",$D69="",$E69="",$F69="",$K69=""),"Review: missing core field",IF(AND(OR($F69="Enrolled",$F69="Scheduled"),$G69=""),"Review: consent date needed",IF(AND(OR($F69="Enrolled",$F69="Scheduled"),$H69=""),"Review: effective date needed",IF(AND(OR($F69="Enrolled",$F69="Scheduled"),$I69=""),"Review: method needed",IF(AND(OR($F69="Enrolled",$F69="Scheduled"),$J69=""),"Review: token reference needed",IF(AND(ISNUMBER($H69),ISNUMBER($K69),$H69&gt;$K69),"Review: effective date after due date",IF(AND($F69="Exception Review",$L69=""),"Review: add exception note",IF(AND(ISNUMBER($D69),IFERROR($D69&gt;'Assumptions'!$B$5,FALSE)),"Review: amount above threshold",IF(AND(ISNUMBER($K69),$K69&lt;TODAY(),$F69&lt;&gt;"Enrolled"),"Review: past due",IF(AND(ISNUMBER($K69),$K69&gt;=TODAY(),$K69&lt;=TODAY()+IFERROR('Assumptions'!$B$4,7),$F69&lt;&gt;"Enrolled"),"Review: due soon","OK")))))))))))</f>
        <v/>
      </c>
      <c r="P69">
        <f>IF('Assumptions'!A73="","",'Assumptions'!A73)</f>
        <v/>
      </c>
      <c r="Q69">
        <f>IF('Assumptions'!C73="","",'Assumptions'!C73)</f>
        <v/>
      </c>
    </row>
    <row r="70" ht="22" customHeight="1">
      <c r="A70" s="18" t="n"/>
      <c r="B70" s="19" t="n"/>
      <c r="C70" s="20" t="n"/>
      <c r="D70" s="21" t="n"/>
      <c r="E70" s="18" t="n"/>
      <c r="F70" s="18" t="n"/>
      <c r="G70" s="20" t="n"/>
      <c r="H70" s="20" t="n"/>
      <c r="I70" s="18" t="n"/>
      <c r="J70" s="18" t="n"/>
      <c r="K70" s="20" t="n"/>
      <c r="L70" s="18" t="n"/>
      <c r="M70" s="23">
        <f>IF(COUNTA($A70:$L70)=0,"",IF(OR($A70="",$B70="",$C70="",$D70="",$E70="",$F70="",$K70=""),"Review: missing core field",IF(AND(OR($F70="Enrolled",$F70="Scheduled"),$G70=""),"Review: consent date needed",IF(AND(OR($F70="Enrolled",$F70="Scheduled"),$H70=""),"Review: effective date needed",IF(AND(OR($F70="Enrolled",$F70="Scheduled"),$I70=""),"Review: method needed",IF(AND(OR($F70="Enrolled",$F70="Scheduled"),$J70=""),"Review: token reference needed",IF(AND(ISNUMBER($H70),ISNUMBER($K70),$H70&gt;$K70),"Review: effective date after due date",IF(AND($F70="Exception Review",$L70=""),"Review: add exception note",IF(AND(ISNUMBER($D70),IFERROR($D70&gt;'Assumptions'!$B$5,FALSE)),"Review: amount above threshold",IF(AND(ISNUMBER($K70),$K70&lt;TODAY(),$F70&lt;&gt;"Enrolled"),"Review: past due",IF(AND(ISNUMBER($K70),$K70&gt;=TODAY(),$K70&lt;=TODAY()+IFERROR('Assumptions'!$B$4,7),$F70&lt;&gt;"Enrolled"),"Review: due soon","OK")))))))))))</f>
        <v/>
      </c>
      <c r="P70">
        <f>IF('Assumptions'!A74="","",'Assumptions'!A74)</f>
        <v/>
      </c>
      <c r="Q70">
        <f>IF('Assumptions'!C74="","",'Assumptions'!C74)</f>
        <v/>
      </c>
    </row>
    <row r="71" ht="22" customHeight="1">
      <c r="A71" s="18" t="n"/>
      <c r="B71" s="19" t="n"/>
      <c r="C71" s="20" t="n"/>
      <c r="D71" s="21" t="n"/>
      <c r="E71" s="18" t="n"/>
      <c r="F71" s="18" t="n"/>
      <c r="G71" s="20" t="n"/>
      <c r="H71" s="20" t="n"/>
      <c r="I71" s="18" t="n"/>
      <c r="J71" s="18" t="n"/>
      <c r="K71" s="20" t="n"/>
      <c r="L71" s="18" t="n"/>
      <c r="M71" s="22">
        <f>IF(COUNTA($A71:$L71)=0,"",IF(OR($A71="",$B71="",$C71="",$D71="",$E71="",$F71="",$K71=""),"Review: missing core field",IF(AND(OR($F71="Enrolled",$F71="Scheduled"),$G71=""),"Review: consent date needed",IF(AND(OR($F71="Enrolled",$F71="Scheduled"),$H71=""),"Review: effective date needed",IF(AND(OR($F71="Enrolled",$F71="Scheduled"),$I71=""),"Review: method needed",IF(AND(OR($F71="Enrolled",$F71="Scheduled"),$J71=""),"Review: token reference needed",IF(AND(ISNUMBER($H71),ISNUMBER($K71),$H71&gt;$K71),"Review: effective date after due date",IF(AND($F71="Exception Review",$L71=""),"Review: add exception note",IF(AND(ISNUMBER($D71),IFERROR($D71&gt;'Assumptions'!$B$5,FALSE)),"Review: amount above threshold",IF(AND(ISNUMBER($K71),$K71&lt;TODAY(),$F71&lt;&gt;"Enrolled"),"Review: past due",IF(AND(ISNUMBER($K71),$K71&gt;=TODAY(),$K71&lt;=TODAY()+IFERROR('Assumptions'!$B$4,7),$F71&lt;&gt;"Enrolled"),"Review: due soon","OK")))))))))))</f>
        <v/>
      </c>
      <c r="P71">
        <f>IF('Assumptions'!A75="","",'Assumptions'!A75)</f>
        <v/>
      </c>
      <c r="Q71">
        <f>IF('Assumptions'!C75="","",'Assumptions'!C75)</f>
        <v/>
      </c>
    </row>
    <row r="72" ht="22" customHeight="1">
      <c r="A72" s="18" t="n"/>
      <c r="B72" s="19" t="n"/>
      <c r="C72" s="20" t="n"/>
      <c r="D72" s="21" t="n"/>
      <c r="E72" s="18" t="n"/>
      <c r="F72" s="18" t="n"/>
      <c r="G72" s="20" t="n"/>
      <c r="H72" s="20" t="n"/>
      <c r="I72" s="18" t="n"/>
      <c r="J72" s="18" t="n"/>
      <c r="K72" s="20" t="n"/>
      <c r="L72" s="18" t="n"/>
      <c r="M72" s="23">
        <f>IF(COUNTA($A72:$L72)=0,"",IF(OR($A72="",$B72="",$C72="",$D72="",$E72="",$F72="",$K72=""),"Review: missing core field",IF(AND(OR($F72="Enrolled",$F72="Scheduled"),$G72=""),"Review: consent date needed",IF(AND(OR($F72="Enrolled",$F72="Scheduled"),$H72=""),"Review: effective date needed",IF(AND(OR($F72="Enrolled",$F72="Scheduled"),$I72=""),"Review: method needed",IF(AND(OR($F72="Enrolled",$F72="Scheduled"),$J72=""),"Review: token reference needed",IF(AND(ISNUMBER($H72),ISNUMBER($K72),$H72&gt;$K72),"Review: effective date after due date",IF(AND($F72="Exception Review",$L72=""),"Review: add exception note",IF(AND(ISNUMBER($D72),IFERROR($D72&gt;'Assumptions'!$B$5,FALSE)),"Review: amount above threshold",IF(AND(ISNUMBER($K72),$K72&lt;TODAY(),$F72&lt;&gt;"Enrolled"),"Review: past due",IF(AND(ISNUMBER($K72),$K72&gt;=TODAY(),$K72&lt;=TODAY()+IFERROR('Assumptions'!$B$4,7),$F72&lt;&gt;"Enrolled"),"Review: due soon","OK")))))))))))</f>
        <v/>
      </c>
      <c r="P72">
        <f>IF('Assumptions'!A76="","",'Assumptions'!A76)</f>
        <v/>
      </c>
      <c r="Q72">
        <f>IF('Assumptions'!C76="","",'Assumptions'!C76)</f>
        <v/>
      </c>
    </row>
    <row r="73" ht="22" customHeight="1">
      <c r="A73" s="18" t="n"/>
      <c r="B73" s="19" t="n"/>
      <c r="C73" s="20" t="n"/>
      <c r="D73" s="21" t="n"/>
      <c r="E73" s="18" t="n"/>
      <c r="F73" s="18" t="n"/>
      <c r="G73" s="20" t="n"/>
      <c r="H73" s="20" t="n"/>
      <c r="I73" s="18" t="n"/>
      <c r="J73" s="18" t="n"/>
      <c r="K73" s="20" t="n"/>
      <c r="L73" s="18" t="n"/>
      <c r="M73" s="22">
        <f>IF(COUNTA($A73:$L73)=0,"",IF(OR($A73="",$B73="",$C73="",$D73="",$E73="",$F73="",$K73=""),"Review: missing core field",IF(AND(OR($F73="Enrolled",$F73="Scheduled"),$G73=""),"Review: consent date needed",IF(AND(OR($F73="Enrolled",$F73="Scheduled"),$H73=""),"Review: effective date needed",IF(AND(OR($F73="Enrolled",$F73="Scheduled"),$I73=""),"Review: method needed",IF(AND(OR($F73="Enrolled",$F73="Scheduled"),$J73=""),"Review: token reference needed",IF(AND(ISNUMBER($H73),ISNUMBER($K73),$H73&gt;$K73),"Review: effective date after due date",IF(AND($F73="Exception Review",$L73=""),"Review: add exception note",IF(AND(ISNUMBER($D73),IFERROR($D73&gt;'Assumptions'!$B$5,FALSE)),"Review: amount above threshold",IF(AND(ISNUMBER($K73),$K73&lt;TODAY(),$F73&lt;&gt;"Enrolled"),"Review: past due",IF(AND(ISNUMBER($K73),$K73&gt;=TODAY(),$K73&lt;=TODAY()+IFERROR('Assumptions'!$B$4,7),$F73&lt;&gt;"Enrolled"),"Review: due soon","OK")))))))))))</f>
        <v/>
      </c>
      <c r="P73">
        <f>IF('Assumptions'!A77="","",'Assumptions'!A77)</f>
        <v/>
      </c>
      <c r="Q73">
        <f>IF('Assumptions'!C77="","",'Assumptions'!C77)</f>
        <v/>
      </c>
    </row>
    <row r="74" ht="22" customHeight="1">
      <c r="A74" s="18" t="n"/>
      <c r="B74" s="19" t="n"/>
      <c r="C74" s="20" t="n"/>
      <c r="D74" s="21" t="n"/>
      <c r="E74" s="18" t="n"/>
      <c r="F74" s="18" t="n"/>
      <c r="G74" s="20" t="n"/>
      <c r="H74" s="20" t="n"/>
      <c r="I74" s="18" t="n"/>
      <c r="J74" s="18" t="n"/>
      <c r="K74" s="20" t="n"/>
      <c r="L74" s="18" t="n"/>
      <c r="M74" s="23">
        <f>IF(COUNTA($A74:$L74)=0,"",IF(OR($A74="",$B74="",$C74="",$D74="",$E74="",$F74="",$K74=""),"Review: missing core field",IF(AND(OR($F74="Enrolled",$F74="Scheduled"),$G74=""),"Review: consent date needed",IF(AND(OR($F74="Enrolled",$F74="Scheduled"),$H74=""),"Review: effective date needed",IF(AND(OR($F74="Enrolled",$F74="Scheduled"),$I74=""),"Review: method needed",IF(AND(OR($F74="Enrolled",$F74="Scheduled"),$J74=""),"Review: token reference needed",IF(AND(ISNUMBER($H74),ISNUMBER($K74),$H74&gt;$K74),"Review: effective date after due date",IF(AND($F74="Exception Review",$L74=""),"Review: add exception note",IF(AND(ISNUMBER($D74),IFERROR($D74&gt;'Assumptions'!$B$5,FALSE)),"Review: amount above threshold",IF(AND(ISNUMBER($K74),$K74&lt;TODAY(),$F74&lt;&gt;"Enrolled"),"Review: past due",IF(AND(ISNUMBER($K74),$K74&gt;=TODAY(),$K74&lt;=TODAY()+IFERROR('Assumptions'!$B$4,7),$F74&lt;&gt;"Enrolled"),"Review: due soon","OK")))))))))))</f>
        <v/>
      </c>
      <c r="P74">
        <f>IF('Assumptions'!A78="","",'Assumptions'!A78)</f>
        <v/>
      </c>
      <c r="Q74">
        <f>IF('Assumptions'!C78="","",'Assumptions'!C78)</f>
        <v/>
      </c>
    </row>
    <row r="75" ht="22" customHeight="1">
      <c r="A75" s="18" t="n"/>
      <c r="B75" s="19" t="n"/>
      <c r="C75" s="20" t="n"/>
      <c r="D75" s="21" t="n"/>
      <c r="E75" s="18" t="n"/>
      <c r="F75" s="18" t="n"/>
      <c r="G75" s="20" t="n"/>
      <c r="H75" s="20" t="n"/>
      <c r="I75" s="18" t="n"/>
      <c r="J75" s="18" t="n"/>
      <c r="K75" s="20" t="n"/>
      <c r="L75" s="18" t="n"/>
      <c r="M75" s="22">
        <f>IF(COUNTA($A75:$L75)=0,"",IF(OR($A75="",$B75="",$C75="",$D75="",$E75="",$F75="",$K75=""),"Review: missing core field",IF(AND(OR($F75="Enrolled",$F75="Scheduled"),$G75=""),"Review: consent date needed",IF(AND(OR($F75="Enrolled",$F75="Scheduled"),$H75=""),"Review: effective date needed",IF(AND(OR($F75="Enrolled",$F75="Scheduled"),$I75=""),"Review: method needed",IF(AND(OR($F75="Enrolled",$F75="Scheduled"),$J75=""),"Review: token reference needed",IF(AND(ISNUMBER($H75),ISNUMBER($K75),$H75&gt;$K75),"Review: effective date after due date",IF(AND($F75="Exception Review",$L75=""),"Review: add exception note",IF(AND(ISNUMBER($D75),IFERROR($D75&gt;'Assumptions'!$B$5,FALSE)),"Review: amount above threshold",IF(AND(ISNUMBER($K75),$K75&lt;TODAY(),$F75&lt;&gt;"Enrolled"),"Review: past due",IF(AND(ISNUMBER($K75),$K75&gt;=TODAY(),$K75&lt;=TODAY()+IFERROR('Assumptions'!$B$4,7),$F75&lt;&gt;"Enrolled"),"Review: due soon","OK")))))))))))</f>
        <v/>
      </c>
      <c r="P75">
        <f>IF('Assumptions'!A79="","",'Assumptions'!A79)</f>
        <v/>
      </c>
      <c r="Q75">
        <f>IF('Assumptions'!C79="","",'Assumptions'!C79)</f>
        <v/>
      </c>
    </row>
    <row r="76" ht="22" customHeight="1">
      <c r="A76" s="18" t="n"/>
      <c r="B76" s="19" t="n"/>
      <c r="C76" s="20" t="n"/>
      <c r="D76" s="21" t="n"/>
      <c r="E76" s="18" t="n"/>
      <c r="F76" s="18" t="n"/>
      <c r="G76" s="20" t="n"/>
      <c r="H76" s="20" t="n"/>
      <c r="I76" s="18" t="n"/>
      <c r="J76" s="18" t="n"/>
      <c r="K76" s="20" t="n"/>
      <c r="L76" s="18" t="n"/>
      <c r="M76" s="23">
        <f>IF(COUNTA($A76:$L76)=0,"",IF(OR($A76="",$B76="",$C76="",$D76="",$E76="",$F76="",$K76=""),"Review: missing core field",IF(AND(OR($F76="Enrolled",$F76="Scheduled"),$G76=""),"Review: consent date needed",IF(AND(OR($F76="Enrolled",$F76="Scheduled"),$H76=""),"Review: effective date needed",IF(AND(OR($F76="Enrolled",$F76="Scheduled"),$I76=""),"Review: method needed",IF(AND(OR($F76="Enrolled",$F76="Scheduled"),$J76=""),"Review: token reference needed",IF(AND(ISNUMBER($H76),ISNUMBER($K76),$H76&gt;$K76),"Review: effective date after due date",IF(AND($F76="Exception Review",$L76=""),"Review: add exception note",IF(AND(ISNUMBER($D76),IFERROR($D76&gt;'Assumptions'!$B$5,FALSE)),"Review: amount above threshold",IF(AND(ISNUMBER($K76),$K76&lt;TODAY(),$F76&lt;&gt;"Enrolled"),"Review: past due",IF(AND(ISNUMBER($K76),$K76&gt;=TODAY(),$K76&lt;=TODAY()+IFERROR('Assumptions'!$B$4,7),$F76&lt;&gt;"Enrolled"),"Review: due soon","OK")))))))))))</f>
        <v/>
      </c>
      <c r="P76">
        <f>IF('Assumptions'!A80="","",'Assumptions'!A80)</f>
        <v/>
      </c>
      <c r="Q76">
        <f>IF('Assumptions'!C80="","",'Assumptions'!C80)</f>
        <v/>
      </c>
    </row>
    <row r="77" ht="22" customHeight="1">
      <c r="A77" s="18" t="n"/>
      <c r="B77" s="19" t="n"/>
      <c r="C77" s="20" t="n"/>
      <c r="D77" s="21" t="n"/>
      <c r="E77" s="18" t="n"/>
      <c r="F77" s="18" t="n"/>
      <c r="G77" s="20" t="n"/>
      <c r="H77" s="20" t="n"/>
      <c r="I77" s="18" t="n"/>
      <c r="J77" s="18" t="n"/>
      <c r="K77" s="20" t="n"/>
      <c r="L77" s="18" t="n"/>
      <c r="M77" s="22">
        <f>IF(COUNTA($A77:$L77)=0,"",IF(OR($A77="",$B77="",$C77="",$D77="",$E77="",$F77="",$K77=""),"Review: missing core field",IF(AND(OR($F77="Enrolled",$F77="Scheduled"),$G77=""),"Review: consent date needed",IF(AND(OR($F77="Enrolled",$F77="Scheduled"),$H77=""),"Review: effective date needed",IF(AND(OR($F77="Enrolled",$F77="Scheduled"),$I77=""),"Review: method needed",IF(AND(OR($F77="Enrolled",$F77="Scheduled"),$J77=""),"Review: token reference needed",IF(AND(ISNUMBER($H77),ISNUMBER($K77),$H77&gt;$K77),"Review: effective date after due date",IF(AND($F77="Exception Review",$L77=""),"Review: add exception note",IF(AND(ISNUMBER($D77),IFERROR($D77&gt;'Assumptions'!$B$5,FALSE)),"Review: amount above threshold",IF(AND(ISNUMBER($K77),$K77&lt;TODAY(),$F77&lt;&gt;"Enrolled"),"Review: past due",IF(AND(ISNUMBER($K77),$K77&gt;=TODAY(),$K77&lt;=TODAY()+IFERROR('Assumptions'!$B$4,7),$F77&lt;&gt;"Enrolled"),"Review: due soon","OK")))))))))))</f>
        <v/>
      </c>
      <c r="P77">
        <f>IF('Assumptions'!A81="","",'Assumptions'!A81)</f>
        <v/>
      </c>
      <c r="Q77">
        <f>IF('Assumptions'!C81="","",'Assumptions'!C81)</f>
        <v/>
      </c>
    </row>
    <row r="78" ht="22" customHeight="1">
      <c r="A78" s="18" t="n"/>
      <c r="B78" s="19" t="n"/>
      <c r="C78" s="20" t="n"/>
      <c r="D78" s="21" t="n"/>
      <c r="E78" s="18" t="n"/>
      <c r="F78" s="18" t="n"/>
      <c r="G78" s="20" t="n"/>
      <c r="H78" s="20" t="n"/>
      <c r="I78" s="18" t="n"/>
      <c r="J78" s="18" t="n"/>
      <c r="K78" s="20" t="n"/>
      <c r="L78" s="18" t="n"/>
      <c r="M78" s="23">
        <f>IF(COUNTA($A78:$L78)=0,"",IF(OR($A78="",$B78="",$C78="",$D78="",$E78="",$F78="",$K78=""),"Review: missing core field",IF(AND(OR($F78="Enrolled",$F78="Scheduled"),$G78=""),"Review: consent date needed",IF(AND(OR($F78="Enrolled",$F78="Scheduled"),$H78=""),"Review: effective date needed",IF(AND(OR($F78="Enrolled",$F78="Scheduled"),$I78=""),"Review: method needed",IF(AND(OR($F78="Enrolled",$F78="Scheduled"),$J78=""),"Review: token reference needed",IF(AND(ISNUMBER($H78),ISNUMBER($K78),$H78&gt;$K78),"Review: effective date after due date",IF(AND($F78="Exception Review",$L78=""),"Review: add exception note",IF(AND(ISNUMBER($D78),IFERROR($D78&gt;'Assumptions'!$B$5,FALSE)),"Review: amount above threshold",IF(AND(ISNUMBER($K78),$K78&lt;TODAY(),$F78&lt;&gt;"Enrolled"),"Review: past due",IF(AND(ISNUMBER($K78),$K78&gt;=TODAY(),$K78&lt;=TODAY()+IFERROR('Assumptions'!$B$4,7),$F78&lt;&gt;"Enrolled"),"Review: due soon","OK")))))))))))</f>
        <v/>
      </c>
      <c r="P78">
        <f>IF('Assumptions'!A82="","",'Assumptions'!A82)</f>
        <v/>
      </c>
      <c r="Q78">
        <f>IF('Assumptions'!C82="","",'Assumptions'!C82)</f>
        <v/>
      </c>
    </row>
    <row r="79" ht="22" customHeight="1">
      <c r="A79" s="18" t="n"/>
      <c r="B79" s="19" t="n"/>
      <c r="C79" s="20" t="n"/>
      <c r="D79" s="21" t="n"/>
      <c r="E79" s="18" t="n"/>
      <c r="F79" s="18" t="n"/>
      <c r="G79" s="20" t="n"/>
      <c r="H79" s="20" t="n"/>
      <c r="I79" s="18" t="n"/>
      <c r="J79" s="18" t="n"/>
      <c r="K79" s="20" t="n"/>
      <c r="L79" s="18" t="n"/>
      <c r="M79" s="22">
        <f>IF(COUNTA($A79:$L79)=0,"",IF(OR($A79="",$B79="",$C79="",$D79="",$E79="",$F79="",$K79=""),"Review: missing core field",IF(AND(OR($F79="Enrolled",$F79="Scheduled"),$G79=""),"Review: consent date needed",IF(AND(OR($F79="Enrolled",$F79="Scheduled"),$H79=""),"Review: effective date needed",IF(AND(OR($F79="Enrolled",$F79="Scheduled"),$I79=""),"Review: method needed",IF(AND(OR($F79="Enrolled",$F79="Scheduled"),$J79=""),"Review: token reference needed",IF(AND(ISNUMBER($H79),ISNUMBER($K79),$H79&gt;$K79),"Review: effective date after due date",IF(AND($F79="Exception Review",$L79=""),"Review: add exception note",IF(AND(ISNUMBER($D79),IFERROR($D79&gt;'Assumptions'!$B$5,FALSE)),"Review: amount above threshold",IF(AND(ISNUMBER($K79),$K79&lt;TODAY(),$F79&lt;&gt;"Enrolled"),"Review: past due",IF(AND(ISNUMBER($K79),$K79&gt;=TODAY(),$K79&lt;=TODAY()+IFERROR('Assumptions'!$B$4,7),$F79&lt;&gt;"Enrolled"),"Review: due soon","OK")))))))))))</f>
        <v/>
      </c>
      <c r="P79">
        <f>IF('Assumptions'!A83="","",'Assumptions'!A83)</f>
        <v/>
      </c>
      <c r="Q79">
        <f>IF('Assumptions'!C83="","",'Assumptions'!C83)</f>
        <v/>
      </c>
    </row>
    <row r="80" ht="22" customHeight="1">
      <c r="A80" s="18" t="n"/>
      <c r="B80" s="19" t="n"/>
      <c r="C80" s="20" t="n"/>
      <c r="D80" s="21" t="n"/>
      <c r="E80" s="18" t="n"/>
      <c r="F80" s="18" t="n"/>
      <c r="G80" s="20" t="n"/>
      <c r="H80" s="20" t="n"/>
      <c r="I80" s="18" t="n"/>
      <c r="J80" s="18" t="n"/>
      <c r="K80" s="20" t="n"/>
      <c r="L80" s="18" t="n"/>
      <c r="M80" s="23">
        <f>IF(COUNTA($A80:$L80)=0,"",IF(OR($A80="",$B80="",$C80="",$D80="",$E80="",$F80="",$K80=""),"Review: missing core field",IF(AND(OR($F80="Enrolled",$F80="Scheduled"),$G80=""),"Review: consent date needed",IF(AND(OR($F80="Enrolled",$F80="Scheduled"),$H80=""),"Review: effective date needed",IF(AND(OR($F80="Enrolled",$F80="Scheduled"),$I80=""),"Review: method needed",IF(AND(OR($F80="Enrolled",$F80="Scheduled"),$J80=""),"Review: token reference needed",IF(AND(ISNUMBER($H80),ISNUMBER($K80),$H80&gt;$K80),"Review: effective date after due date",IF(AND($F80="Exception Review",$L80=""),"Review: add exception note",IF(AND(ISNUMBER($D80),IFERROR($D80&gt;'Assumptions'!$B$5,FALSE)),"Review: amount above threshold",IF(AND(ISNUMBER($K80),$K80&lt;TODAY(),$F80&lt;&gt;"Enrolled"),"Review: past due",IF(AND(ISNUMBER($K80),$K80&gt;=TODAY(),$K80&lt;=TODAY()+IFERROR('Assumptions'!$B$4,7),$F80&lt;&gt;"Enrolled"),"Review: due soon","OK")))))))))))</f>
        <v/>
      </c>
      <c r="P80">
        <f>IF('Assumptions'!A84="","",'Assumptions'!A84)</f>
        <v/>
      </c>
      <c r="Q80">
        <f>IF('Assumptions'!C84="","",'Assumptions'!C84)</f>
        <v/>
      </c>
    </row>
    <row r="81" ht="22" customHeight="1">
      <c r="A81" s="18" t="n"/>
      <c r="B81" s="19" t="n"/>
      <c r="C81" s="20" t="n"/>
      <c r="D81" s="21" t="n"/>
      <c r="E81" s="18" t="n"/>
      <c r="F81" s="18" t="n"/>
      <c r="G81" s="20" t="n"/>
      <c r="H81" s="20" t="n"/>
      <c r="I81" s="18" t="n"/>
      <c r="J81" s="18" t="n"/>
      <c r="K81" s="20" t="n"/>
      <c r="L81" s="18" t="n"/>
      <c r="M81" s="22">
        <f>IF(COUNTA($A81:$L81)=0,"",IF(OR($A81="",$B81="",$C81="",$D81="",$E81="",$F81="",$K81=""),"Review: missing core field",IF(AND(OR($F81="Enrolled",$F81="Scheduled"),$G81=""),"Review: consent date needed",IF(AND(OR($F81="Enrolled",$F81="Scheduled"),$H81=""),"Review: effective date needed",IF(AND(OR($F81="Enrolled",$F81="Scheduled"),$I81=""),"Review: method needed",IF(AND(OR($F81="Enrolled",$F81="Scheduled"),$J81=""),"Review: token reference needed",IF(AND(ISNUMBER($H81),ISNUMBER($K81),$H81&gt;$K81),"Review: effective date after due date",IF(AND($F81="Exception Review",$L81=""),"Review: add exception note",IF(AND(ISNUMBER($D81),IFERROR($D81&gt;'Assumptions'!$B$5,FALSE)),"Review: amount above threshold",IF(AND(ISNUMBER($K81),$K81&lt;TODAY(),$F81&lt;&gt;"Enrolled"),"Review: past due",IF(AND(ISNUMBER($K81),$K81&gt;=TODAY(),$K81&lt;=TODAY()+IFERROR('Assumptions'!$B$4,7),$F81&lt;&gt;"Enrolled"),"Review: due soon","OK")))))))))))</f>
        <v/>
      </c>
      <c r="P81">
        <f>IF('Assumptions'!A85="","",'Assumptions'!A85)</f>
        <v/>
      </c>
      <c r="Q81">
        <f>IF('Assumptions'!C85="","",'Assumptions'!C85)</f>
        <v/>
      </c>
    </row>
    <row r="82" ht="22" customHeight="1">
      <c r="A82" s="18" t="n"/>
      <c r="B82" s="19" t="n"/>
      <c r="C82" s="20" t="n"/>
      <c r="D82" s="21" t="n"/>
      <c r="E82" s="18" t="n"/>
      <c r="F82" s="18" t="n"/>
      <c r="G82" s="20" t="n"/>
      <c r="H82" s="20" t="n"/>
      <c r="I82" s="18" t="n"/>
      <c r="J82" s="18" t="n"/>
      <c r="K82" s="20" t="n"/>
      <c r="L82" s="18" t="n"/>
      <c r="M82" s="23">
        <f>IF(COUNTA($A82:$L82)=0,"",IF(OR($A82="",$B82="",$C82="",$D82="",$E82="",$F82="",$K82=""),"Review: missing core field",IF(AND(OR($F82="Enrolled",$F82="Scheduled"),$G82=""),"Review: consent date needed",IF(AND(OR($F82="Enrolled",$F82="Scheduled"),$H82=""),"Review: effective date needed",IF(AND(OR($F82="Enrolled",$F82="Scheduled"),$I82=""),"Review: method needed",IF(AND(OR($F82="Enrolled",$F82="Scheduled"),$J82=""),"Review: token reference needed",IF(AND(ISNUMBER($H82),ISNUMBER($K82),$H82&gt;$K82),"Review: effective date after due date",IF(AND($F82="Exception Review",$L82=""),"Review: add exception note",IF(AND(ISNUMBER($D82),IFERROR($D82&gt;'Assumptions'!$B$5,FALSE)),"Review: amount above threshold",IF(AND(ISNUMBER($K82),$K82&lt;TODAY(),$F82&lt;&gt;"Enrolled"),"Review: past due",IF(AND(ISNUMBER($K82),$K82&gt;=TODAY(),$K82&lt;=TODAY()+IFERROR('Assumptions'!$B$4,7),$F82&lt;&gt;"Enrolled"),"Review: due soon","OK")))))))))))</f>
        <v/>
      </c>
      <c r="P82">
        <f>IF('Assumptions'!A86="","",'Assumptions'!A86)</f>
        <v/>
      </c>
      <c r="Q82">
        <f>IF('Assumptions'!C86="","",'Assumptions'!C86)</f>
        <v/>
      </c>
    </row>
    <row r="83" ht="22" customHeight="1">
      <c r="A83" s="18" t="n"/>
      <c r="B83" s="19" t="n"/>
      <c r="C83" s="20" t="n"/>
      <c r="D83" s="21" t="n"/>
      <c r="E83" s="18" t="n"/>
      <c r="F83" s="18" t="n"/>
      <c r="G83" s="20" t="n"/>
      <c r="H83" s="20" t="n"/>
      <c r="I83" s="18" t="n"/>
      <c r="J83" s="18" t="n"/>
      <c r="K83" s="20" t="n"/>
      <c r="L83" s="18" t="n"/>
      <c r="M83" s="22">
        <f>IF(COUNTA($A83:$L83)=0,"",IF(OR($A83="",$B83="",$C83="",$D83="",$E83="",$F83="",$K83=""),"Review: missing core field",IF(AND(OR($F83="Enrolled",$F83="Scheduled"),$G83=""),"Review: consent date needed",IF(AND(OR($F83="Enrolled",$F83="Scheduled"),$H83=""),"Review: effective date needed",IF(AND(OR($F83="Enrolled",$F83="Scheduled"),$I83=""),"Review: method needed",IF(AND(OR($F83="Enrolled",$F83="Scheduled"),$J83=""),"Review: token reference needed",IF(AND(ISNUMBER($H83),ISNUMBER($K83),$H83&gt;$K83),"Review: effective date after due date",IF(AND($F83="Exception Review",$L83=""),"Review: add exception note",IF(AND(ISNUMBER($D83),IFERROR($D83&gt;'Assumptions'!$B$5,FALSE)),"Review: amount above threshold",IF(AND(ISNUMBER($K83),$K83&lt;TODAY(),$F83&lt;&gt;"Enrolled"),"Review: past due",IF(AND(ISNUMBER($K83),$K83&gt;=TODAY(),$K83&lt;=TODAY()+IFERROR('Assumptions'!$B$4,7),$F83&lt;&gt;"Enrolled"),"Review: due soon","OK")))))))))))</f>
        <v/>
      </c>
      <c r="P83">
        <f>IF('Assumptions'!A87="","",'Assumptions'!A87)</f>
        <v/>
      </c>
      <c r="Q83">
        <f>IF('Assumptions'!C87="","",'Assumptions'!C87)</f>
        <v/>
      </c>
    </row>
    <row r="84" ht="22" customHeight="1">
      <c r="A84" s="18" t="n"/>
      <c r="B84" s="19" t="n"/>
      <c r="C84" s="20" t="n"/>
      <c r="D84" s="21" t="n"/>
      <c r="E84" s="18" t="n"/>
      <c r="F84" s="18" t="n"/>
      <c r="G84" s="20" t="n"/>
      <c r="H84" s="20" t="n"/>
      <c r="I84" s="18" t="n"/>
      <c r="J84" s="18" t="n"/>
      <c r="K84" s="20" t="n"/>
      <c r="L84" s="18" t="n"/>
      <c r="M84" s="23">
        <f>IF(COUNTA($A84:$L84)=0,"",IF(OR($A84="",$B84="",$C84="",$D84="",$E84="",$F84="",$K84=""),"Review: missing core field",IF(AND(OR($F84="Enrolled",$F84="Scheduled"),$G84=""),"Review: consent date needed",IF(AND(OR($F84="Enrolled",$F84="Scheduled"),$H84=""),"Review: effective date needed",IF(AND(OR($F84="Enrolled",$F84="Scheduled"),$I84=""),"Review: method needed",IF(AND(OR($F84="Enrolled",$F84="Scheduled"),$J84=""),"Review: token reference needed",IF(AND(ISNUMBER($H84),ISNUMBER($K84),$H84&gt;$K84),"Review: effective date after due date",IF(AND($F84="Exception Review",$L84=""),"Review: add exception note",IF(AND(ISNUMBER($D84),IFERROR($D84&gt;'Assumptions'!$B$5,FALSE)),"Review: amount above threshold",IF(AND(ISNUMBER($K84),$K84&lt;TODAY(),$F84&lt;&gt;"Enrolled"),"Review: past due",IF(AND(ISNUMBER($K84),$K84&gt;=TODAY(),$K84&lt;=TODAY()+IFERROR('Assumptions'!$B$4,7),$F84&lt;&gt;"Enrolled"),"Review: due soon","OK")))))))))))</f>
        <v/>
      </c>
      <c r="P84">
        <f>IF('Assumptions'!A88="","",'Assumptions'!A88)</f>
        <v/>
      </c>
      <c r="Q84">
        <f>IF('Assumptions'!C88="","",'Assumptions'!C88)</f>
        <v/>
      </c>
    </row>
    <row r="85" ht="22" customHeight="1">
      <c r="A85" s="18" t="n"/>
      <c r="B85" s="19" t="n"/>
      <c r="C85" s="20" t="n"/>
      <c r="D85" s="21" t="n"/>
      <c r="E85" s="18" t="n"/>
      <c r="F85" s="18" t="n"/>
      <c r="G85" s="20" t="n"/>
      <c r="H85" s="20" t="n"/>
      <c r="I85" s="18" t="n"/>
      <c r="J85" s="18" t="n"/>
      <c r="K85" s="20" t="n"/>
      <c r="L85" s="18" t="n"/>
      <c r="M85" s="22">
        <f>IF(COUNTA($A85:$L85)=0,"",IF(OR($A85="",$B85="",$C85="",$D85="",$E85="",$F85="",$K85=""),"Review: missing core field",IF(AND(OR($F85="Enrolled",$F85="Scheduled"),$G85=""),"Review: consent date needed",IF(AND(OR($F85="Enrolled",$F85="Scheduled"),$H85=""),"Review: effective date needed",IF(AND(OR($F85="Enrolled",$F85="Scheduled"),$I85=""),"Review: method needed",IF(AND(OR($F85="Enrolled",$F85="Scheduled"),$J85=""),"Review: token reference needed",IF(AND(ISNUMBER($H85),ISNUMBER($K85),$H85&gt;$K85),"Review: effective date after due date",IF(AND($F85="Exception Review",$L85=""),"Review: add exception note",IF(AND(ISNUMBER($D85),IFERROR($D85&gt;'Assumptions'!$B$5,FALSE)),"Review: amount above threshold",IF(AND(ISNUMBER($K85),$K85&lt;TODAY(),$F85&lt;&gt;"Enrolled"),"Review: past due",IF(AND(ISNUMBER($K85),$K85&gt;=TODAY(),$K85&lt;=TODAY()+IFERROR('Assumptions'!$B$4,7),$F85&lt;&gt;"Enrolled"),"Review: due soon","OK")))))))))))</f>
        <v/>
      </c>
      <c r="P85">
        <f>IF('Assumptions'!A89="","",'Assumptions'!A89)</f>
        <v/>
      </c>
      <c r="Q85">
        <f>IF('Assumptions'!C89="","",'Assumptions'!C89)</f>
        <v/>
      </c>
    </row>
    <row r="86" ht="22" customHeight="1">
      <c r="A86" s="18" t="n"/>
      <c r="B86" s="19" t="n"/>
      <c r="C86" s="20" t="n"/>
      <c r="D86" s="21" t="n"/>
      <c r="E86" s="18" t="n"/>
      <c r="F86" s="18" t="n"/>
      <c r="G86" s="20" t="n"/>
      <c r="H86" s="20" t="n"/>
      <c r="I86" s="18" t="n"/>
      <c r="J86" s="18" t="n"/>
      <c r="K86" s="20" t="n"/>
      <c r="L86" s="18" t="n"/>
      <c r="M86" s="23">
        <f>IF(COUNTA($A86:$L86)=0,"",IF(OR($A86="",$B86="",$C86="",$D86="",$E86="",$F86="",$K86=""),"Review: missing core field",IF(AND(OR($F86="Enrolled",$F86="Scheduled"),$G86=""),"Review: consent date needed",IF(AND(OR($F86="Enrolled",$F86="Scheduled"),$H86=""),"Review: effective date needed",IF(AND(OR($F86="Enrolled",$F86="Scheduled"),$I86=""),"Review: method needed",IF(AND(OR($F86="Enrolled",$F86="Scheduled"),$J86=""),"Review: token reference needed",IF(AND(ISNUMBER($H86),ISNUMBER($K86),$H86&gt;$K86),"Review: effective date after due date",IF(AND($F86="Exception Review",$L86=""),"Review: add exception note",IF(AND(ISNUMBER($D86),IFERROR($D86&gt;'Assumptions'!$B$5,FALSE)),"Review: amount above threshold",IF(AND(ISNUMBER($K86),$K86&lt;TODAY(),$F86&lt;&gt;"Enrolled"),"Review: past due",IF(AND(ISNUMBER($K86),$K86&gt;=TODAY(),$K86&lt;=TODAY()+IFERROR('Assumptions'!$B$4,7),$F86&lt;&gt;"Enrolled"),"Review: due soon","OK")))))))))))</f>
        <v/>
      </c>
      <c r="P86">
        <f>IF('Assumptions'!A90="","",'Assumptions'!A90)</f>
        <v/>
      </c>
      <c r="Q86">
        <f>IF('Assumptions'!C90="","",'Assumptions'!C90)</f>
        <v/>
      </c>
    </row>
    <row r="87" ht="22" customHeight="1">
      <c r="A87" s="18" t="n"/>
      <c r="B87" s="19" t="n"/>
      <c r="C87" s="20" t="n"/>
      <c r="D87" s="21" t="n"/>
      <c r="E87" s="18" t="n"/>
      <c r="F87" s="18" t="n"/>
      <c r="G87" s="20" t="n"/>
      <c r="H87" s="20" t="n"/>
      <c r="I87" s="18" t="n"/>
      <c r="J87" s="18" t="n"/>
      <c r="K87" s="20" t="n"/>
      <c r="L87" s="18" t="n"/>
      <c r="M87" s="22">
        <f>IF(COUNTA($A87:$L87)=0,"",IF(OR($A87="",$B87="",$C87="",$D87="",$E87="",$F87="",$K87=""),"Review: missing core field",IF(AND(OR($F87="Enrolled",$F87="Scheduled"),$G87=""),"Review: consent date needed",IF(AND(OR($F87="Enrolled",$F87="Scheduled"),$H87=""),"Review: effective date needed",IF(AND(OR($F87="Enrolled",$F87="Scheduled"),$I87=""),"Review: method needed",IF(AND(OR($F87="Enrolled",$F87="Scheduled"),$J87=""),"Review: token reference needed",IF(AND(ISNUMBER($H87),ISNUMBER($K87),$H87&gt;$K87),"Review: effective date after due date",IF(AND($F87="Exception Review",$L87=""),"Review: add exception note",IF(AND(ISNUMBER($D87),IFERROR($D87&gt;'Assumptions'!$B$5,FALSE)),"Review: amount above threshold",IF(AND(ISNUMBER($K87),$K87&lt;TODAY(),$F87&lt;&gt;"Enrolled"),"Review: past due",IF(AND(ISNUMBER($K87),$K87&gt;=TODAY(),$K87&lt;=TODAY()+IFERROR('Assumptions'!$B$4,7),$F87&lt;&gt;"Enrolled"),"Review: due soon","OK")))))))))))</f>
        <v/>
      </c>
      <c r="P87">
        <f>IF('Assumptions'!A91="","",'Assumptions'!A91)</f>
        <v/>
      </c>
      <c r="Q87">
        <f>IF('Assumptions'!C91="","",'Assumptions'!C91)</f>
        <v/>
      </c>
    </row>
    <row r="88" ht="22" customHeight="1">
      <c r="A88" s="18" t="n"/>
      <c r="B88" s="19" t="n"/>
      <c r="C88" s="20" t="n"/>
      <c r="D88" s="21" t="n"/>
      <c r="E88" s="18" t="n"/>
      <c r="F88" s="18" t="n"/>
      <c r="G88" s="20" t="n"/>
      <c r="H88" s="20" t="n"/>
      <c r="I88" s="18" t="n"/>
      <c r="J88" s="18" t="n"/>
      <c r="K88" s="20" t="n"/>
      <c r="L88" s="18" t="n"/>
      <c r="M88" s="23">
        <f>IF(COUNTA($A88:$L88)=0,"",IF(OR($A88="",$B88="",$C88="",$D88="",$E88="",$F88="",$K88=""),"Review: missing core field",IF(AND(OR($F88="Enrolled",$F88="Scheduled"),$G88=""),"Review: consent date needed",IF(AND(OR($F88="Enrolled",$F88="Scheduled"),$H88=""),"Review: effective date needed",IF(AND(OR($F88="Enrolled",$F88="Scheduled"),$I88=""),"Review: method needed",IF(AND(OR($F88="Enrolled",$F88="Scheduled"),$J88=""),"Review: token reference needed",IF(AND(ISNUMBER($H88),ISNUMBER($K88),$H88&gt;$K88),"Review: effective date after due date",IF(AND($F88="Exception Review",$L88=""),"Review: add exception note",IF(AND(ISNUMBER($D88),IFERROR($D88&gt;'Assumptions'!$B$5,FALSE)),"Review: amount above threshold",IF(AND(ISNUMBER($K88),$K88&lt;TODAY(),$F88&lt;&gt;"Enrolled"),"Review: past due",IF(AND(ISNUMBER($K88),$K88&gt;=TODAY(),$K88&lt;=TODAY()+IFERROR('Assumptions'!$B$4,7),$F88&lt;&gt;"Enrolled"),"Review: due soon","OK")))))))))))</f>
        <v/>
      </c>
      <c r="P88">
        <f>IF('Assumptions'!A92="","",'Assumptions'!A92)</f>
        <v/>
      </c>
      <c r="Q88">
        <f>IF('Assumptions'!C92="","",'Assumptions'!C92)</f>
        <v/>
      </c>
    </row>
    <row r="89" ht="22" customHeight="1">
      <c r="A89" s="18" t="n"/>
      <c r="B89" s="19" t="n"/>
      <c r="C89" s="20" t="n"/>
      <c r="D89" s="21" t="n"/>
      <c r="E89" s="18" t="n"/>
      <c r="F89" s="18" t="n"/>
      <c r="G89" s="20" t="n"/>
      <c r="H89" s="20" t="n"/>
      <c r="I89" s="18" t="n"/>
      <c r="J89" s="18" t="n"/>
      <c r="K89" s="20" t="n"/>
      <c r="L89" s="18" t="n"/>
      <c r="M89" s="22">
        <f>IF(COUNTA($A89:$L89)=0,"",IF(OR($A89="",$B89="",$C89="",$D89="",$E89="",$F89="",$K89=""),"Review: missing core field",IF(AND(OR($F89="Enrolled",$F89="Scheduled"),$G89=""),"Review: consent date needed",IF(AND(OR($F89="Enrolled",$F89="Scheduled"),$H89=""),"Review: effective date needed",IF(AND(OR($F89="Enrolled",$F89="Scheduled"),$I89=""),"Review: method needed",IF(AND(OR($F89="Enrolled",$F89="Scheduled"),$J89=""),"Review: token reference needed",IF(AND(ISNUMBER($H89),ISNUMBER($K89),$H89&gt;$K89),"Review: effective date after due date",IF(AND($F89="Exception Review",$L89=""),"Review: add exception note",IF(AND(ISNUMBER($D89),IFERROR($D89&gt;'Assumptions'!$B$5,FALSE)),"Review: amount above threshold",IF(AND(ISNUMBER($K89),$K89&lt;TODAY(),$F89&lt;&gt;"Enrolled"),"Review: past due",IF(AND(ISNUMBER($K89),$K89&gt;=TODAY(),$K89&lt;=TODAY()+IFERROR('Assumptions'!$B$4,7),$F89&lt;&gt;"Enrolled"),"Review: due soon","OK")))))))))))</f>
        <v/>
      </c>
      <c r="P89">
        <f>IF('Assumptions'!A93="","",'Assumptions'!A93)</f>
        <v/>
      </c>
      <c r="Q89">
        <f>IF('Assumptions'!C93="","",'Assumptions'!C93)</f>
        <v/>
      </c>
    </row>
    <row r="90" ht="22" customHeight="1">
      <c r="A90" s="18" t="n"/>
      <c r="B90" s="19" t="n"/>
      <c r="C90" s="20" t="n"/>
      <c r="D90" s="21" t="n"/>
      <c r="E90" s="18" t="n"/>
      <c r="F90" s="18" t="n"/>
      <c r="G90" s="20" t="n"/>
      <c r="H90" s="20" t="n"/>
      <c r="I90" s="18" t="n"/>
      <c r="J90" s="18" t="n"/>
      <c r="K90" s="20" t="n"/>
      <c r="L90" s="18" t="n"/>
      <c r="M90" s="23">
        <f>IF(COUNTA($A90:$L90)=0,"",IF(OR($A90="",$B90="",$C90="",$D90="",$E90="",$F90="",$K90=""),"Review: missing core field",IF(AND(OR($F90="Enrolled",$F90="Scheduled"),$G90=""),"Review: consent date needed",IF(AND(OR($F90="Enrolled",$F90="Scheduled"),$H90=""),"Review: effective date needed",IF(AND(OR($F90="Enrolled",$F90="Scheduled"),$I90=""),"Review: method needed",IF(AND(OR($F90="Enrolled",$F90="Scheduled"),$J90=""),"Review: token reference needed",IF(AND(ISNUMBER($H90),ISNUMBER($K90),$H90&gt;$K90),"Review: effective date after due date",IF(AND($F90="Exception Review",$L90=""),"Review: add exception note",IF(AND(ISNUMBER($D90),IFERROR($D90&gt;'Assumptions'!$B$5,FALSE)),"Review: amount above threshold",IF(AND(ISNUMBER($K90),$K90&lt;TODAY(),$F90&lt;&gt;"Enrolled"),"Review: past due",IF(AND(ISNUMBER($K90),$K90&gt;=TODAY(),$K90&lt;=TODAY()+IFERROR('Assumptions'!$B$4,7),$F90&lt;&gt;"Enrolled"),"Review: due soon","OK")))))))))))</f>
        <v/>
      </c>
      <c r="P90">
        <f>IF('Assumptions'!A94="","",'Assumptions'!A94)</f>
        <v/>
      </c>
      <c r="Q90">
        <f>IF('Assumptions'!C94="","",'Assumptions'!C94)</f>
        <v/>
      </c>
    </row>
    <row r="91" ht="22" customHeight="1">
      <c r="A91" s="18" t="n"/>
      <c r="B91" s="19" t="n"/>
      <c r="C91" s="20" t="n"/>
      <c r="D91" s="21" t="n"/>
      <c r="E91" s="18" t="n"/>
      <c r="F91" s="18" t="n"/>
      <c r="G91" s="20" t="n"/>
      <c r="H91" s="20" t="n"/>
      <c r="I91" s="18" t="n"/>
      <c r="J91" s="18" t="n"/>
      <c r="K91" s="20" t="n"/>
      <c r="L91" s="18" t="n"/>
      <c r="M91" s="22">
        <f>IF(COUNTA($A91:$L91)=0,"",IF(OR($A91="",$B91="",$C91="",$D91="",$E91="",$F91="",$K91=""),"Review: missing core field",IF(AND(OR($F91="Enrolled",$F91="Scheduled"),$G91=""),"Review: consent date needed",IF(AND(OR($F91="Enrolled",$F91="Scheduled"),$H91=""),"Review: effective date needed",IF(AND(OR($F91="Enrolled",$F91="Scheduled"),$I91=""),"Review: method needed",IF(AND(OR($F91="Enrolled",$F91="Scheduled"),$J91=""),"Review: token reference needed",IF(AND(ISNUMBER($H91),ISNUMBER($K91),$H91&gt;$K91),"Review: effective date after due date",IF(AND($F91="Exception Review",$L91=""),"Review: add exception note",IF(AND(ISNUMBER($D91),IFERROR($D91&gt;'Assumptions'!$B$5,FALSE)),"Review: amount above threshold",IF(AND(ISNUMBER($K91),$K91&lt;TODAY(),$F91&lt;&gt;"Enrolled"),"Review: past due",IF(AND(ISNUMBER($K91),$K91&gt;=TODAY(),$K91&lt;=TODAY()+IFERROR('Assumptions'!$B$4,7),$F91&lt;&gt;"Enrolled"),"Review: due soon","OK")))))))))))</f>
        <v/>
      </c>
      <c r="P91">
        <f>IF('Assumptions'!A95="","",'Assumptions'!A95)</f>
        <v/>
      </c>
      <c r="Q91">
        <f>IF('Assumptions'!C95="","",'Assumptions'!C95)</f>
        <v/>
      </c>
    </row>
    <row r="92" ht="22" customHeight="1">
      <c r="A92" s="18" t="n"/>
      <c r="B92" s="19" t="n"/>
      <c r="C92" s="20" t="n"/>
      <c r="D92" s="21" t="n"/>
      <c r="E92" s="18" t="n"/>
      <c r="F92" s="18" t="n"/>
      <c r="G92" s="20" t="n"/>
      <c r="H92" s="20" t="n"/>
      <c r="I92" s="18" t="n"/>
      <c r="J92" s="18" t="n"/>
      <c r="K92" s="20" t="n"/>
      <c r="L92" s="18" t="n"/>
      <c r="M92" s="23">
        <f>IF(COUNTA($A92:$L92)=0,"",IF(OR($A92="",$B92="",$C92="",$D92="",$E92="",$F92="",$K92=""),"Review: missing core field",IF(AND(OR($F92="Enrolled",$F92="Scheduled"),$G92=""),"Review: consent date needed",IF(AND(OR($F92="Enrolled",$F92="Scheduled"),$H92=""),"Review: effective date needed",IF(AND(OR($F92="Enrolled",$F92="Scheduled"),$I92=""),"Review: method needed",IF(AND(OR($F92="Enrolled",$F92="Scheduled"),$J92=""),"Review: token reference needed",IF(AND(ISNUMBER($H92),ISNUMBER($K92),$H92&gt;$K92),"Review: effective date after due date",IF(AND($F92="Exception Review",$L92=""),"Review: add exception note",IF(AND(ISNUMBER($D92),IFERROR($D92&gt;'Assumptions'!$B$5,FALSE)),"Review: amount above threshold",IF(AND(ISNUMBER($K92),$K92&lt;TODAY(),$F92&lt;&gt;"Enrolled"),"Review: past due",IF(AND(ISNUMBER($K92),$K92&gt;=TODAY(),$K92&lt;=TODAY()+IFERROR('Assumptions'!$B$4,7),$F92&lt;&gt;"Enrolled"),"Review: due soon","OK")))))))))))</f>
        <v/>
      </c>
      <c r="P92">
        <f>IF('Assumptions'!A96="","",'Assumptions'!A96)</f>
        <v/>
      </c>
      <c r="Q92">
        <f>IF('Assumptions'!C96="","",'Assumptions'!C96)</f>
        <v/>
      </c>
    </row>
    <row r="93" ht="22" customHeight="1">
      <c r="A93" s="18" t="n"/>
      <c r="B93" s="19" t="n"/>
      <c r="C93" s="20" t="n"/>
      <c r="D93" s="21" t="n"/>
      <c r="E93" s="18" t="n"/>
      <c r="F93" s="18" t="n"/>
      <c r="G93" s="20" t="n"/>
      <c r="H93" s="20" t="n"/>
      <c r="I93" s="18" t="n"/>
      <c r="J93" s="18" t="n"/>
      <c r="K93" s="20" t="n"/>
      <c r="L93" s="18" t="n"/>
      <c r="M93" s="22">
        <f>IF(COUNTA($A93:$L93)=0,"",IF(OR($A93="",$B93="",$C93="",$D93="",$E93="",$F93="",$K93=""),"Review: missing core field",IF(AND(OR($F93="Enrolled",$F93="Scheduled"),$G93=""),"Review: consent date needed",IF(AND(OR($F93="Enrolled",$F93="Scheduled"),$H93=""),"Review: effective date needed",IF(AND(OR($F93="Enrolled",$F93="Scheduled"),$I93=""),"Review: method needed",IF(AND(OR($F93="Enrolled",$F93="Scheduled"),$J93=""),"Review: token reference needed",IF(AND(ISNUMBER($H93),ISNUMBER($K93),$H93&gt;$K93),"Review: effective date after due date",IF(AND($F93="Exception Review",$L93=""),"Review: add exception note",IF(AND(ISNUMBER($D93),IFERROR($D93&gt;'Assumptions'!$B$5,FALSE)),"Review: amount above threshold",IF(AND(ISNUMBER($K93),$K93&lt;TODAY(),$F93&lt;&gt;"Enrolled"),"Review: past due",IF(AND(ISNUMBER($K93),$K93&gt;=TODAY(),$K93&lt;=TODAY()+IFERROR('Assumptions'!$B$4,7),$F93&lt;&gt;"Enrolled"),"Review: due soon","OK")))))))))))</f>
        <v/>
      </c>
      <c r="P93">
        <f>IF('Assumptions'!A97="","",'Assumptions'!A97)</f>
        <v/>
      </c>
      <c r="Q93">
        <f>IF('Assumptions'!C97="","",'Assumptions'!C97)</f>
        <v/>
      </c>
    </row>
    <row r="94" ht="22" customHeight="1">
      <c r="A94" s="18" t="n"/>
      <c r="B94" s="19" t="n"/>
      <c r="C94" s="20" t="n"/>
      <c r="D94" s="21" t="n"/>
      <c r="E94" s="18" t="n"/>
      <c r="F94" s="18" t="n"/>
      <c r="G94" s="20" t="n"/>
      <c r="H94" s="20" t="n"/>
      <c r="I94" s="18" t="n"/>
      <c r="J94" s="18" t="n"/>
      <c r="K94" s="20" t="n"/>
      <c r="L94" s="18" t="n"/>
      <c r="M94" s="23">
        <f>IF(COUNTA($A94:$L94)=0,"",IF(OR($A94="",$B94="",$C94="",$D94="",$E94="",$F94="",$K94=""),"Review: missing core field",IF(AND(OR($F94="Enrolled",$F94="Scheduled"),$G94=""),"Review: consent date needed",IF(AND(OR($F94="Enrolled",$F94="Scheduled"),$H94=""),"Review: effective date needed",IF(AND(OR($F94="Enrolled",$F94="Scheduled"),$I94=""),"Review: method needed",IF(AND(OR($F94="Enrolled",$F94="Scheduled"),$J94=""),"Review: token reference needed",IF(AND(ISNUMBER($H94),ISNUMBER($K94),$H94&gt;$K94),"Review: effective date after due date",IF(AND($F94="Exception Review",$L94=""),"Review: add exception note",IF(AND(ISNUMBER($D94),IFERROR($D94&gt;'Assumptions'!$B$5,FALSE)),"Review: amount above threshold",IF(AND(ISNUMBER($K94),$K94&lt;TODAY(),$F94&lt;&gt;"Enrolled"),"Review: past due",IF(AND(ISNUMBER($K94),$K94&gt;=TODAY(),$K94&lt;=TODAY()+IFERROR('Assumptions'!$B$4,7),$F94&lt;&gt;"Enrolled"),"Review: due soon","OK")))))))))))</f>
        <v/>
      </c>
      <c r="P94">
        <f>IF('Assumptions'!A98="","",'Assumptions'!A98)</f>
        <v/>
      </c>
      <c r="Q94">
        <f>IF('Assumptions'!C98="","",'Assumptions'!C98)</f>
        <v/>
      </c>
    </row>
    <row r="95" ht="22" customHeight="1">
      <c r="A95" s="18" t="n"/>
      <c r="B95" s="19" t="n"/>
      <c r="C95" s="20" t="n"/>
      <c r="D95" s="21" t="n"/>
      <c r="E95" s="18" t="n"/>
      <c r="F95" s="18" t="n"/>
      <c r="G95" s="20" t="n"/>
      <c r="H95" s="20" t="n"/>
      <c r="I95" s="18" t="n"/>
      <c r="J95" s="18" t="n"/>
      <c r="K95" s="20" t="n"/>
      <c r="L95" s="18" t="n"/>
      <c r="M95" s="22">
        <f>IF(COUNTA($A95:$L95)=0,"",IF(OR($A95="",$B95="",$C95="",$D95="",$E95="",$F95="",$K95=""),"Review: missing core field",IF(AND(OR($F95="Enrolled",$F95="Scheduled"),$G95=""),"Review: consent date needed",IF(AND(OR($F95="Enrolled",$F95="Scheduled"),$H95=""),"Review: effective date needed",IF(AND(OR($F95="Enrolled",$F95="Scheduled"),$I95=""),"Review: method needed",IF(AND(OR($F95="Enrolled",$F95="Scheduled"),$J95=""),"Review: token reference needed",IF(AND(ISNUMBER($H95),ISNUMBER($K95),$H95&gt;$K95),"Review: effective date after due date",IF(AND($F95="Exception Review",$L95=""),"Review: add exception note",IF(AND(ISNUMBER($D95),IFERROR($D95&gt;'Assumptions'!$B$5,FALSE)),"Review: amount above threshold",IF(AND(ISNUMBER($K95),$K95&lt;TODAY(),$F95&lt;&gt;"Enrolled"),"Review: past due",IF(AND(ISNUMBER($K95),$K95&gt;=TODAY(),$K95&lt;=TODAY()+IFERROR('Assumptions'!$B$4,7),$F95&lt;&gt;"Enrolled"),"Review: due soon","OK")))))))))))</f>
        <v/>
      </c>
      <c r="P95">
        <f>IF('Assumptions'!A99="","",'Assumptions'!A99)</f>
        <v/>
      </c>
      <c r="Q95">
        <f>IF('Assumptions'!C99="","",'Assumptions'!C99)</f>
        <v/>
      </c>
    </row>
    <row r="96" ht="22" customHeight="1">
      <c r="A96" s="18" t="n"/>
      <c r="B96" s="19" t="n"/>
      <c r="C96" s="20" t="n"/>
      <c r="D96" s="21" t="n"/>
      <c r="E96" s="18" t="n"/>
      <c r="F96" s="18" t="n"/>
      <c r="G96" s="20" t="n"/>
      <c r="H96" s="20" t="n"/>
      <c r="I96" s="18" t="n"/>
      <c r="J96" s="18" t="n"/>
      <c r="K96" s="20" t="n"/>
      <c r="L96" s="18" t="n"/>
      <c r="M96" s="23">
        <f>IF(COUNTA($A96:$L96)=0,"",IF(OR($A96="",$B96="",$C96="",$D96="",$E96="",$F96="",$K96=""),"Review: missing core field",IF(AND(OR($F96="Enrolled",$F96="Scheduled"),$G96=""),"Review: consent date needed",IF(AND(OR($F96="Enrolled",$F96="Scheduled"),$H96=""),"Review: effective date needed",IF(AND(OR($F96="Enrolled",$F96="Scheduled"),$I96=""),"Review: method needed",IF(AND(OR($F96="Enrolled",$F96="Scheduled"),$J96=""),"Review: token reference needed",IF(AND(ISNUMBER($H96),ISNUMBER($K96),$H96&gt;$K96),"Review: effective date after due date",IF(AND($F96="Exception Review",$L96=""),"Review: add exception note",IF(AND(ISNUMBER($D96),IFERROR($D96&gt;'Assumptions'!$B$5,FALSE)),"Review: amount above threshold",IF(AND(ISNUMBER($K96),$K96&lt;TODAY(),$F96&lt;&gt;"Enrolled"),"Review: past due",IF(AND(ISNUMBER($K96),$K96&gt;=TODAY(),$K96&lt;=TODAY()+IFERROR('Assumptions'!$B$4,7),$F96&lt;&gt;"Enrolled"),"Review: due soon","OK")))))))))))</f>
        <v/>
      </c>
      <c r="P96">
        <f>IF('Assumptions'!A100="","",'Assumptions'!A100)</f>
        <v/>
      </c>
      <c r="Q96">
        <f>IF('Assumptions'!C100="","",'Assumptions'!C100)</f>
        <v/>
      </c>
    </row>
    <row r="97" ht="22" customHeight="1">
      <c r="A97" s="18" t="n"/>
      <c r="B97" s="19" t="n"/>
      <c r="C97" s="20" t="n"/>
      <c r="D97" s="21" t="n"/>
      <c r="E97" s="18" t="n"/>
      <c r="F97" s="18" t="n"/>
      <c r="G97" s="20" t="n"/>
      <c r="H97" s="20" t="n"/>
      <c r="I97" s="18" t="n"/>
      <c r="J97" s="18" t="n"/>
      <c r="K97" s="20" t="n"/>
      <c r="L97" s="18" t="n"/>
      <c r="M97" s="22">
        <f>IF(COUNTA($A97:$L97)=0,"",IF(OR($A97="",$B97="",$C97="",$D97="",$E97="",$F97="",$K97=""),"Review: missing core field",IF(AND(OR($F97="Enrolled",$F97="Scheduled"),$G97=""),"Review: consent date needed",IF(AND(OR($F97="Enrolled",$F97="Scheduled"),$H97=""),"Review: effective date needed",IF(AND(OR($F97="Enrolled",$F97="Scheduled"),$I97=""),"Review: method needed",IF(AND(OR($F97="Enrolled",$F97="Scheduled"),$J97=""),"Review: token reference needed",IF(AND(ISNUMBER($H97),ISNUMBER($K97),$H97&gt;$K97),"Review: effective date after due date",IF(AND($F97="Exception Review",$L97=""),"Review: add exception note",IF(AND(ISNUMBER($D97),IFERROR($D97&gt;'Assumptions'!$B$5,FALSE)),"Review: amount above threshold",IF(AND(ISNUMBER($K97),$K97&lt;TODAY(),$F97&lt;&gt;"Enrolled"),"Review: past due",IF(AND(ISNUMBER($K97),$K97&gt;=TODAY(),$K97&lt;=TODAY()+IFERROR('Assumptions'!$B$4,7),$F97&lt;&gt;"Enrolled"),"Review: due soon","OK")))))))))))</f>
        <v/>
      </c>
      <c r="P97">
        <f>IF('Assumptions'!A101="","",'Assumptions'!A101)</f>
        <v/>
      </c>
      <c r="Q97">
        <f>IF('Assumptions'!C101="","",'Assumptions'!C101)</f>
        <v/>
      </c>
    </row>
    <row r="98" ht="22" customHeight="1">
      <c r="A98" s="18" t="n"/>
      <c r="B98" s="19" t="n"/>
      <c r="C98" s="20" t="n"/>
      <c r="D98" s="21" t="n"/>
      <c r="E98" s="18" t="n"/>
      <c r="F98" s="18" t="n"/>
      <c r="G98" s="20" t="n"/>
      <c r="H98" s="20" t="n"/>
      <c r="I98" s="18" t="n"/>
      <c r="J98" s="18" t="n"/>
      <c r="K98" s="20" t="n"/>
      <c r="L98" s="18" t="n"/>
      <c r="M98" s="23">
        <f>IF(COUNTA($A98:$L98)=0,"",IF(OR($A98="",$B98="",$C98="",$D98="",$E98="",$F98="",$K98=""),"Review: missing core field",IF(AND(OR($F98="Enrolled",$F98="Scheduled"),$G98=""),"Review: consent date needed",IF(AND(OR($F98="Enrolled",$F98="Scheduled"),$H98=""),"Review: effective date needed",IF(AND(OR($F98="Enrolled",$F98="Scheduled"),$I98=""),"Review: method needed",IF(AND(OR($F98="Enrolled",$F98="Scheduled"),$J98=""),"Review: token reference needed",IF(AND(ISNUMBER($H98),ISNUMBER($K98),$H98&gt;$K98),"Review: effective date after due date",IF(AND($F98="Exception Review",$L98=""),"Review: add exception note",IF(AND(ISNUMBER($D98),IFERROR($D98&gt;'Assumptions'!$B$5,FALSE)),"Review: amount above threshold",IF(AND(ISNUMBER($K98),$K98&lt;TODAY(),$F98&lt;&gt;"Enrolled"),"Review: past due",IF(AND(ISNUMBER($K98),$K98&gt;=TODAY(),$K98&lt;=TODAY()+IFERROR('Assumptions'!$B$4,7),$F98&lt;&gt;"Enrolled"),"Review: due soon","OK")))))))))))</f>
        <v/>
      </c>
      <c r="P98">
        <f>IF('Assumptions'!A102="","",'Assumptions'!A102)</f>
        <v/>
      </c>
      <c r="Q98">
        <f>IF('Assumptions'!C102="","",'Assumptions'!C102)</f>
        <v/>
      </c>
    </row>
    <row r="99" ht="22" customHeight="1">
      <c r="A99" s="18" t="n"/>
      <c r="B99" s="19" t="n"/>
      <c r="C99" s="20" t="n"/>
      <c r="D99" s="21" t="n"/>
      <c r="E99" s="18" t="n"/>
      <c r="F99" s="18" t="n"/>
      <c r="G99" s="20" t="n"/>
      <c r="H99" s="20" t="n"/>
      <c r="I99" s="18" t="n"/>
      <c r="J99" s="18" t="n"/>
      <c r="K99" s="20" t="n"/>
      <c r="L99" s="18" t="n"/>
      <c r="M99" s="22">
        <f>IF(COUNTA($A99:$L99)=0,"",IF(OR($A99="",$B99="",$C99="",$D99="",$E99="",$F99="",$K99=""),"Review: missing core field",IF(AND(OR($F99="Enrolled",$F99="Scheduled"),$G99=""),"Review: consent date needed",IF(AND(OR($F99="Enrolled",$F99="Scheduled"),$H99=""),"Review: effective date needed",IF(AND(OR($F99="Enrolled",$F99="Scheduled"),$I99=""),"Review: method needed",IF(AND(OR($F99="Enrolled",$F99="Scheduled"),$J99=""),"Review: token reference needed",IF(AND(ISNUMBER($H99),ISNUMBER($K99),$H99&gt;$K99),"Review: effective date after due date",IF(AND($F99="Exception Review",$L99=""),"Review: add exception note",IF(AND(ISNUMBER($D99),IFERROR($D99&gt;'Assumptions'!$B$5,FALSE)),"Review: amount above threshold",IF(AND(ISNUMBER($K99),$K99&lt;TODAY(),$F99&lt;&gt;"Enrolled"),"Review: past due",IF(AND(ISNUMBER($K99),$K99&gt;=TODAY(),$K99&lt;=TODAY()+IFERROR('Assumptions'!$B$4,7),$F99&lt;&gt;"Enrolled"),"Review: due soon","OK")))))))))))</f>
        <v/>
      </c>
      <c r="P99">
        <f>IF('Assumptions'!A103="","",'Assumptions'!A103)</f>
        <v/>
      </c>
      <c r="Q99">
        <f>IF('Assumptions'!C103="","",'Assumptions'!C103)</f>
        <v/>
      </c>
    </row>
    <row r="100" ht="22" customHeight="1">
      <c r="A100" s="18" t="n"/>
      <c r="B100" s="19" t="n"/>
      <c r="C100" s="20" t="n"/>
      <c r="D100" s="21" t="n"/>
      <c r="E100" s="18" t="n"/>
      <c r="F100" s="18" t="n"/>
      <c r="G100" s="20" t="n"/>
      <c r="H100" s="20" t="n"/>
      <c r="I100" s="18" t="n"/>
      <c r="J100" s="18" t="n"/>
      <c r="K100" s="20" t="n"/>
      <c r="L100" s="18" t="n"/>
      <c r="M100" s="23">
        <f>IF(COUNTA($A100:$L100)=0,"",IF(OR($A100="",$B100="",$C100="",$D100="",$E100="",$F100="",$K100=""),"Review: missing core field",IF(AND(OR($F100="Enrolled",$F100="Scheduled"),$G100=""),"Review: consent date needed",IF(AND(OR($F100="Enrolled",$F100="Scheduled"),$H100=""),"Review: effective date needed",IF(AND(OR($F100="Enrolled",$F100="Scheduled"),$I100=""),"Review: method needed",IF(AND(OR($F100="Enrolled",$F100="Scheduled"),$J100=""),"Review: token reference needed",IF(AND(ISNUMBER($H100),ISNUMBER($K100),$H100&gt;$K100),"Review: effective date after due date",IF(AND($F100="Exception Review",$L100=""),"Review: add exception note",IF(AND(ISNUMBER($D100),IFERROR($D100&gt;'Assumptions'!$B$5,FALSE)),"Review: amount above threshold",IF(AND(ISNUMBER($K100),$K100&lt;TODAY(),$F100&lt;&gt;"Enrolled"),"Review: past due",IF(AND(ISNUMBER($K100),$K100&gt;=TODAY(),$K100&lt;=TODAY()+IFERROR('Assumptions'!$B$4,7),$F100&lt;&gt;"Enrolled"),"Review: due soon","OK")))))))))))</f>
        <v/>
      </c>
      <c r="P100">
        <f>IF('Assumptions'!A104="","",'Assumptions'!A104)</f>
        <v/>
      </c>
      <c r="Q100">
        <f>IF('Assumptions'!C104="","",'Assumptions'!C104)</f>
        <v/>
      </c>
    </row>
    <row r="101" ht="22" customHeight="1">
      <c r="A101" s="18" t="n"/>
      <c r="B101" s="19" t="n"/>
      <c r="C101" s="20" t="n"/>
      <c r="D101" s="21" t="n"/>
      <c r="E101" s="18" t="n"/>
      <c r="F101" s="18" t="n"/>
      <c r="G101" s="20" t="n"/>
      <c r="H101" s="20" t="n"/>
      <c r="I101" s="18" t="n"/>
      <c r="J101" s="18" t="n"/>
      <c r="K101" s="20" t="n"/>
      <c r="L101" s="18" t="n"/>
      <c r="M101" s="22">
        <f>IF(COUNTA($A101:$L101)=0,"",IF(OR($A101="",$B101="",$C101="",$D101="",$E101="",$F101="",$K101=""),"Review: missing core field",IF(AND(OR($F101="Enrolled",$F101="Scheduled"),$G101=""),"Review: consent date needed",IF(AND(OR($F101="Enrolled",$F101="Scheduled"),$H101=""),"Review: effective date needed",IF(AND(OR($F101="Enrolled",$F101="Scheduled"),$I101=""),"Review: method needed",IF(AND(OR($F101="Enrolled",$F101="Scheduled"),$J101=""),"Review: token reference needed",IF(AND(ISNUMBER($H101),ISNUMBER($K101),$H101&gt;$K101),"Review: effective date after due date",IF(AND($F101="Exception Review",$L101=""),"Review: add exception note",IF(AND(ISNUMBER($D101),IFERROR($D101&gt;'Assumptions'!$B$5,FALSE)),"Review: amount above threshold",IF(AND(ISNUMBER($K101),$K101&lt;TODAY(),$F101&lt;&gt;"Enrolled"),"Review: past due",IF(AND(ISNUMBER($K101),$K101&gt;=TODAY(),$K101&lt;=TODAY()+IFERROR('Assumptions'!$B$4,7),$F101&lt;&gt;"Enrolled"),"Review: due soon","OK")))))))))))</f>
        <v/>
      </c>
      <c r="P101">
        <f>IF('Assumptions'!A105="","",'Assumptions'!A105)</f>
        <v/>
      </c>
      <c r="Q101">
        <f>IF('Assumptions'!C105="","",'Assumptions'!C105)</f>
        <v/>
      </c>
    </row>
    <row r="102" ht="22" customHeight="1">
      <c r="A102" s="18" t="n"/>
      <c r="B102" s="19" t="n"/>
      <c r="C102" s="20" t="n"/>
      <c r="D102" s="21" t="n"/>
      <c r="E102" s="18" t="n"/>
      <c r="F102" s="18" t="n"/>
      <c r="G102" s="20" t="n"/>
      <c r="H102" s="20" t="n"/>
      <c r="I102" s="18" t="n"/>
      <c r="J102" s="18" t="n"/>
      <c r="K102" s="20" t="n"/>
      <c r="L102" s="18" t="n"/>
      <c r="M102" s="23">
        <f>IF(COUNTA($A102:$L102)=0,"",IF(OR($A102="",$B102="",$C102="",$D102="",$E102="",$F102="",$K102=""),"Review: missing core field",IF(AND(OR($F102="Enrolled",$F102="Scheduled"),$G102=""),"Review: consent date needed",IF(AND(OR($F102="Enrolled",$F102="Scheduled"),$H102=""),"Review: effective date needed",IF(AND(OR($F102="Enrolled",$F102="Scheduled"),$I102=""),"Review: method needed",IF(AND(OR($F102="Enrolled",$F102="Scheduled"),$J102=""),"Review: token reference needed",IF(AND(ISNUMBER($H102),ISNUMBER($K102),$H102&gt;$K102),"Review: effective date after due date",IF(AND($F102="Exception Review",$L102=""),"Review: add exception note",IF(AND(ISNUMBER($D102),IFERROR($D102&gt;'Assumptions'!$B$5,FALSE)),"Review: amount above threshold",IF(AND(ISNUMBER($K102),$K102&lt;TODAY(),$F102&lt;&gt;"Enrolled"),"Review: past due",IF(AND(ISNUMBER($K102),$K102&gt;=TODAY(),$K102&lt;=TODAY()+IFERROR('Assumptions'!$B$4,7),$F102&lt;&gt;"Enrolled"),"Review: due soon","OK")))))))))))</f>
        <v/>
      </c>
      <c r="P102">
        <f>IF('Assumptions'!A106="","",'Assumptions'!A106)</f>
        <v/>
      </c>
      <c r="Q102">
        <f>IF('Assumptions'!C106="","",'Assumptions'!C106)</f>
        <v/>
      </c>
    </row>
    <row r="103" ht="22" customHeight="1">
      <c r="A103" s="18" t="n"/>
      <c r="B103" s="19" t="n"/>
      <c r="C103" s="20" t="n"/>
      <c r="D103" s="21" t="n"/>
      <c r="E103" s="18" t="n"/>
      <c r="F103" s="18" t="n"/>
      <c r="G103" s="20" t="n"/>
      <c r="H103" s="20" t="n"/>
      <c r="I103" s="18" t="n"/>
      <c r="J103" s="18" t="n"/>
      <c r="K103" s="20" t="n"/>
      <c r="L103" s="18" t="n"/>
      <c r="M103" s="22">
        <f>IF(COUNTA($A103:$L103)=0,"",IF(OR($A103="",$B103="",$C103="",$D103="",$E103="",$F103="",$K103=""),"Review: missing core field",IF(AND(OR($F103="Enrolled",$F103="Scheduled"),$G103=""),"Review: consent date needed",IF(AND(OR($F103="Enrolled",$F103="Scheduled"),$H103=""),"Review: effective date needed",IF(AND(OR($F103="Enrolled",$F103="Scheduled"),$I103=""),"Review: method needed",IF(AND(OR($F103="Enrolled",$F103="Scheduled"),$J103=""),"Review: token reference needed",IF(AND(ISNUMBER($H103),ISNUMBER($K103),$H103&gt;$K103),"Review: effective date after due date",IF(AND($F103="Exception Review",$L103=""),"Review: add exception note",IF(AND(ISNUMBER($D103),IFERROR($D103&gt;'Assumptions'!$B$5,FALSE)),"Review: amount above threshold",IF(AND(ISNUMBER($K103),$K103&lt;TODAY(),$F103&lt;&gt;"Enrolled"),"Review: past due",IF(AND(ISNUMBER($K103),$K103&gt;=TODAY(),$K103&lt;=TODAY()+IFERROR('Assumptions'!$B$4,7),$F103&lt;&gt;"Enrolled"),"Review: due soon","OK")))))))))))</f>
        <v/>
      </c>
      <c r="P103">
        <f>IF('Assumptions'!A107="","",'Assumptions'!A107)</f>
        <v/>
      </c>
      <c r="Q103">
        <f>IF('Assumptions'!C107="","",'Assumptions'!C107)</f>
        <v/>
      </c>
    </row>
    <row r="104" ht="22" customHeight="1">
      <c r="A104" s="18" t="n"/>
      <c r="B104" s="19" t="n"/>
      <c r="C104" s="20" t="n"/>
      <c r="D104" s="21" t="n"/>
      <c r="E104" s="18" t="n"/>
      <c r="F104" s="18" t="n"/>
      <c r="G104" s="20" t="n"/>
      <c r="H104" s="20" t="n"/>
      <c r="I104" s="18" t="n"/>
      <c r="J104" s="18" t="n"/>
      <c r="K104" s="20" t="n"/>
      <c r="L104" s="18" t="n"/>
      <c r="M104" s="23">
        <f>IF(COUNTA($A104:$L104)=0,"",IF(OR($A104="",$B104="",$C104="",$D104="",$E104="",$F104="",$K104=""),"Review: missing core field",IF(AND(OR($F104="Enrolled",$F104="Scheduled"),$G104=""),"Review: consent date needed",IF(AND(OR($F104="Enrolled",$F104="Scheduled"),$H104=""),"Review: effective date needed",IF(AND(OR($F104="Enrolled",$F104="Scheduled"),$I104=""),"Review: method needed",IF(AND(OR($F104="Enrolled",$F104="Scheduled"),$J104=""),"Review: token reference needed",IF(AND(ISNUMBER($H104),ISNUMBER($K104),$H104&gt;$K104),"Review: effective date after due date",IF(AND($F104="Exception Review",$L104=""),"Review: add exception note",IF(AND(ISNUMBER($D104),IFERROR($D104&gt;'Assumptions'!$B$5,FALSE)),"Review: amount above threshold",IF(AND(ISNUMBER($K104),$K104&lt;TODAY(),$F104&lt;&gt;"Enrolled"),"Review: past due",IF(AND(ISNUMBER($K104),$K104&gt;=TODAY(),$K104&lt;=TODAY()+IFERROR('Assumptions'!$B$4,7),$F104&lt;&gt;"Enrolled"),"Review: due soon","OK")))))))))))</f>
        <v/>
      </c>
      <c r="P104">
        <f>IF('Assumptions'!A108="","",'Assumptions'!A108)</f>
        <v/>
      </c>
      <c r="Q104">
        <f>IF('Assumptions'!C108="","",'Assumptions'!C108)</f>
        <v/>
      </c>
    </row>
  </sheetData>
  <autoFilter ref="A4:M104"/>
  <mergeCells count="1">
    <mergeCell ref="A1:M1"/>
  </mergeCells>
  <conditionalFormatting sqref="M5:M104">
    <cfRule type="expression" priority="1" dxfId="0" stopIfTrue="1">
      <formula>$M5="OK"</formula>
    </cfRule>
    <cfRule type="expression" priority="2" dxfId="1" stopIfTrue="1">
      <formula>LEFT($M5,7)="Review:"</formula>
    </cfRule>
  </conditionalFormatting>
  <conditionalFormatting sqref="K5:K104">
    <cfRule type="expression" priority="3" dxfId="1">
      <formula>AND($B5&lt;&gt;"",ISNUMBER($K5),$K5&lt;TODAY(),$F5&lt;&gt;"Enrolled")</formula>
    </cfRule>
  </conditionalFormatting>
  <dataValidations count="4">
    <dataValidation sqref="F5:F104" showDropDown="0" showInputMessage="1" showErrorMessage="1" allowBlank="0" errorTitle="Status Review" error="Choose an enrollment status from the visible Assumptions list." promptTitle="Enrollment Status" prompt="Select the current enrollment status." type="list">
      <formula1>$P$5:$P$9</formula1>
    </dataValidation>
    <dataValidation sqref="I5:I104" showDropDown="0" showInputMessage="1" showErrorMessage="1" allowBlank="0" errorTitle="Method Review" error="Choose a payment method option from the visible Assumptions list." promptTitle="Payment Method" prompt="Record only the method category, not account details." type="list">
      <formula1>$Q$5:$Q$8</formula1>
    </dataValidation>
    <dataValidation sqref="D5:D104" showDropDown="0" showInputMessage="1" showErrorMessage="1" allowBlank="0" errorTitle="Amount Review" error="Enter a dollar amount of $0.00 or more." promptTitle="Amount" prompt="Enter the amount for the listed billing period." type="decimal" operator="greaterThanOrEqual">
      <formula1>0</formula1>
    </dataValidation>
    <dataValidation sqref="C5:C104 G5:H104 K5:K104" showDropDown="0" showInputMessage="1" showErrorMessage="1" allowBlank="0" errorTitle="Date Review" error="Enter a valid date within the allowed review range." promptTitle="Date" prompt="Use a date in MM/DD/YYYY format." type="date" operator="between">
      <formula1>DATE(YEAR(TODAY())-10,1,1)</formula1>
      <formula2>DATE(YEAR(TODAY())+10,12,31)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F0A91D"/>
    <outlinePr summaryBelow="1" summaryRight="1"/>
    <pageSetUpPr/>
  </sheetPr>
  <dimension ref="A1:F13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58" customWidth="1" min="3" max="3"/>
    <col width="3" customWidth="1" min="4" max="4"/>
    <col width="3" customWidth="1" min="5" max="5"/>
    <col width="3" customWidth="1" min="6" max="6"/>
  </cols>
  <sheetData>
    <row r="1" ht="30" customHeight="1">
      <c r="A1" s="1" t="inlineStr">
        <is>
          <t>Autopay Tracker Assumptions</t>
        </is>
      </c>
      <c r="B1" s="28" t="n"/>
      <c r="C1" s="28" t="n"/>
      <c r="D1" s="28" t="n"/>
      <c r="E1" s="28" t="n"/>
      <c r="F1" s="29" t="n"/>
    </row>
    <row r="2" ht="30" customHeight="1">
      <c r="A2" s="3" t="inlineStr">
        <is>
          <t>Edit review limits and list options before use. Changes support human review and do not create payments, notices, or external updates.</t>
        </is>
      </c>
    </row>
    <row r="3" ht="28" customHeight="1">
      <c r="A3" s="11" t="inlineStr">
        <is>
          <t>Review Setting</t>
        </is>
      </c>
      <c r="B3" s="11" t="inlineStr">
        <is>
          <t>Editable Value</t>
        </is>
      </c>
      <c r="C3" s="11" t="inlineStr">
        <is>
          <t>Purpose</t>
        </is>
      </c>
    </row>
    <row r="4" ht="36" customHeight="1">
      <c r="A4" s="23" t="inlineStr">
        <is>
          <t>Due-soon review window (days)</t>
        </is>
      </c>
      <c r="B4" s="24" t="n">
        <v>7</v>
      </c>
      <c r="C4" s="23" t="inlineStr">
        <is>
          <t>Flags non-enrolled records due from today through this many days ahead.</t>
        </is>
      </c>
    </row>
    <row r="5" ht="36" customHeight="1">
      <c r="A5" s="22" t="inlineStr">
        <is>
          <t>High amount review threshold</t>
        </is>
      </c>
      <c r="B5" s="25" t="n">
        <v>500</v>
      </c>
      <c r="C5" s="22" t="inlineStr">
        <is>
          <t>Flags amounts above this editable threshold for staff review.</t>
        </is>
      </c>
    </row>
    <row r="6"/>
    <row r="7"/>
    <row r="8" ht="30" customHeight="1">
      <c r="A8" s="26" t="inlineStr">
        <is>
          <t>Enrollment Status Options</t>
        </is>
      </c>
      <c r="C8" s="26" t="inlineStr">
        <is>
          <t>Payment Method Options</t>
        </is>
      </c>
    </row>
    <row r="9" ht="24" customHeight="1">
      <c r="A9" s="27" t="inlineStr">
        <is>
          <t>Enrolled</t>
        </is>
      </c>
      <c r="C9" s="27" t="inlineStr">
        <is>
          <t>Card token</t>
        </is>
      </c>
    </row>
    <row r="10" ht="24" customHeight="1">
      <c r="A10" s="27" t="inlineStr">
        <is>
          <t>Pending Consent</t>
        </is>
      </c>
      <c r="C10" s="27" t="inlineStr">
        <is>
          <t>Bank token</t>
        </is>
      </c>
    </row>
    <row r="11" ht="24" customHeight="1">
      <c r="A11" s="27" t="inlineStr">
        <is>
          <t>Scheduled</t>
        </is>
      </c>
      <c r="C11" s="27" t="inlineStr">
        <is>
          <t>Other token</t>
        </is>
      </c>
    </row>
    <row r="12" ht="24" customHeight="1">
      <c r="A12" s="27" t="inlineStr">
        <is>
          <t>Declined</t>
        </is>
      </c>
      <c r="C12" s="27" t="inlineStr">
        <is>
          <t>No method on file</t>
        </is>
      </c>
    </row>
    <row r="13" ht="24" customHeight="1">
      <c r="A13" s="27" t="inlineStr">
        <is>
          <t>Exception Review</t>
        </is>
      </c>
    </row>
  </sheetData>
  <autoFilter ref="A3:C5"/>
  <mergeCells count="1">
    <mergeCell ref="A1:F1"/>
  </mergeCells>
  <dataValidations count="2">
    <dataValidation sqref="B4" showDropDown="0" showInputMessage="1" showErrorMessage="1" allowBlank="0" errorTitle="Review Window" error="Enter a whole number from 1 through 60." promptTitle="Review Window" prompt="Set the number of days included in due-soon review." type="whole" operator="between">
      <formula1>1</formula1>
      <formula2>60</formula2>
    </dataValidation>
    <dataValidation sqref="B5" showDropDown="0" showInputMessage="1" showErrorMessage="1" allowBlank="0" errorTitle="Threshold Review" error="Enter a dollar threshold from $0.00 through $100,000.00." promptTitle="Amount Threshold" prompt="Amounts above this value receive a review warning." type="decimal" operator="between">
      <formula1>0</formula1>
      <formula2>100000</formula2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Fictional Storage Operations Team</dc:creator>
  <dc:title xmlns:dc="http://purl.org/dc/elements/1.1/">Self Storage Autopay Enrollment Tracker</dc:title>
  <dc:subject xmlns:dc="http://purl.org/dc/elements/1.1/">Fictional self-storage autopay enrollment status tracking</dc:subject>
  <dcterms:created xmlns:dcterms="http://purl.org/dc/terms/" xmlns:xsi="http://www.w3.org/2001/XMLSchema-instance" xsi:type="dcterms:W3CDTF">2026-09-12T08:14:37Z</dcterms:created>
  <dcterms:modified xmlns:dcterms="http://purl.org/dc/terms/" xmlns:xsi="http://www.w3.org/2001/XMLSchema-instance" xsi:type="dcterms:W3CDTF">2026-09-12T08:14:37+00:00Z</dcterms:modified>
</cp:coreProperties>
</file>